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60" windowHeight="8565" tabRatio="782" activeTab="0"/>
  </bookViews>
  <sheets>
    <sheet name="갑지" sheetId="1" r:id="rId1"/>
    <sheet name="회비집계표" sheetId="2" r:id="rId2"/>
    <sheet name="지출 내역" sheetId="3" r:id="rId3"/>
    <sheet name="찬조비 내역" sheetId="4" r:id="rId4"/>
    <sheet name="12" sheetId="5" r:id="rId5"/>
    <sheet name="11" sheetId="6" r:id="rId6"/>
    <sheet name="10" sheetId="7" r:id="rId7"/>
    <sheet name="9" sheetId="8" r:id="rId8"/>
    <sheet name="8" sheetId="9" r:id="rId9"/>
    <sheet name="7" sheetId="10" r:id="rId10"/>
    <sheet name="6" sheetId="11" r:id="rId11"/>
    <sheet name="5" sheetId="12" r:id="rId12"/>
    <sheet name="4" sheetId="13" r:id="rId13"/>
    <sheet name="3" sheetId="14" r:id="rId14"/>
    <sheet name="2" sheetId="15" r:id="rId15"/>
    <sheet name="1" sheetId="16" r:id="rId16"/>
  </sheets>
  <definedNames>
    <definedName name="_xlnm.Print_Area" localSheetId="0">'갑지'!$A$1:$C$14</definedName>
    <definedName name="_xlnm.Print_Area" localSheetId="2">'지출 내역'!$A$1:$I$16</definedName>
    <definedName name="_xlnm.Print_Area" localSheetId="3">'찬조비 내역'!$A$1:$E$18</definedName>
    <definedName name="_xlnm.Print_Area" localSheetId="1">'회비집계표'!$A$1:$O$31</definedName>
  </definedNames>
  <calcPr fullCalcOnLoad="1"/>
</workbook>
</file>

<file path=xl/sharedStrings.xml><?xml version="1.0" encoding="utf-8"?>
<sst xmlns="http://schemas.openxmlformats.org/spreadsheetml/2006/main" count="513" uniqueCount="187">
  <si>
    <t>12월달 월례회 회비내역서</t>
  </si>
  <si>
    <t>순번</t>
  </si>
  <si>
    <t>이름</t>
  </si>
  <si>
    <t>회비</t>
  </si>
  <si>
    <t>미납내역</t>
  </si>
  <si>
    <t>정해수</t>
  </si>
  <si>
    <t>김차선</t>
  </si>
  <si>
    <t>김종환</t>
  </si>
  <si>
    <t>신동대</t>
  </si>
  <si>
    <t>박옥희</t>
  </si>
  <si>
    <t>조돈남</t>
  </si>
  <si>
    <t>전병일</t>
  </si>
  <si>
    <t>박영규</t>
  </si>
  <si>
    <t>김점숙</t>
  </si>
  <si>
    <t>김진철</t>
  </si>
  <si>
    <t>변옥수</t>
  </si>
  <si>
    <t>박덕숙</t>
  </si>
  <si>
    <t>양두석</t>
  </si>
  <si>
    <t>김정선</t>
  </si>
  <si>
    <t>김흥조</t>
  </si>
  <si>
    <t>송양현</t>
  </si>
  <si>
    <t>김영학</t>
  </si>
  <si>
    <t>박재섭</t>
  </si>
  <si>
    <t>이택주</t>
  </si>
  <si>
    <t>조복남</t>
  </si>
  <si>
    <t>노명옥</t>
  </si>
  <si>
    <t>선불</t>
  </si>
  <si>
    <t>이지은</t>
  </si>
  <si>
    <t>박동련</t>
  </si>
  <si>
    <t>심복출</t>
  </si>
  <si>
    <t>유순희</t>
  </si>
  <si>
    <t>황금식</t>
  </si>
  <si>
    <t>엄명순</t>
  </si>
  <si>
    <t>11월달 월례회 회비내역서</t>
  </si>
  <si>
    <t>10달 월례회 회비내역서</t>
  </si>
  <si>
    <t>10월달 회비 180,000원</t>
  </si>
  <si>
    <t>잔액235923 +이달회비180000=2,539,231원</t>
  </si>
  <si>
    <t>총 잔고2,539,231원</t>
  </si>
  <si>
    <t>9월달 월례회 회비내역서</t>
  </si>
  <si>
    <t>9월달회비 합계 20,0000원</t>
  </si>
  <si>
    <t>지난달잔고 2,739,631원+이달잔액19,600원=</t>
  </si>
  <si>
    <t>총잔고2,759,231원</t>
  </si>
  <si>
    <t>8월달 월례회 회비내역서</t>
  </si>
  <si>
    <t>이달회비 340,000원 지난달잔고2,399,631원</t>
  </si>
  <si>
    <t>이달식대132,000원=김흥조님께서 지불했음</t>
  </si>
  <si>
    <t>총합계2,739,631원</t>
  </si>
  <si>
    <t>7월달 월례회 회비내역서</t>
  </si>
  <si>
    <t>김재곤</t>
  </si>
  <si>
    <t>김동술</t>
  </si>
  <si>
    <t>7월달회비=460,000원</t>
  </si>
  <si>
    <t>지난달잔고=2.172.731+226900=2,426,631원</t>
  </si>
  <si>
    <t>총 잔고=[2,399,631]</t>
  </si>
  <si>
    <t>6월달 월례회 회비내역서</t>
  </si>
  <si>
    <t>6y7</t>
  </si>
  <si>
    <t>지난달까지 총 잔고=2,143,731원</t>
  </si>
  <si>
    <t>잔액 30,000</t>
  </si>
  <si>
    <t>지난잔고 2,143,731+30,000=2,172,731원</t>
  </si>
  <si>
    <t>총잔고 2,172,731원</t>
  </si>
  <si>
    <t>4 월달 월례회 회비내역서</t>
  </si>
  <si>
    <t>2010년 4월달 회비 210,000=식대= 110,000=잔액=100,000원</t>
  </si>
  <si>
    <t>지난달잔고=2,043,731원+100,000=2,143,731원</t>
  </si>
  <si>
    <t>총잔고 2,143,731원</t>
  </si>
  <si>
    <t>3월달 월례회 회비내역서</t>
  </si>
  <si>
    <t>3월달잔액 197.000원 저금함</t>
  </si>
  <si>
    <t>진달잔고=1.846.731+197.000=2.043.731원</t>
  </si>
  <si>
    <t>총잔액 2.043.731원</t>
  </si>
  <si>
    <t>2월달 월례회 회비내역서</t>
  </si>
  <si>
    <t>2월달 회비 230.000원=식대 총=195,000중 126,000원선불금제하고</t>
  </si>
  <si>
    <t>나머지 65,000원 계산했음</t>
  </si>
  <si>
    <t>잔액 1,682,731원+2월달회비 164,000=1,846,731원</t>
  </si>
  <si>
    <t>총 잔액 1,846,731원</t>
  </si>
  <si>
    <t>2010년 1월 19일 월례회 회비내역서와 미납내역서</t>
  </si>
  <si>
    <t>김재곤  30,000원 (2009년 11 12월  21010년 1월 )</t>
  </si>
  <si>
    <t>김영학 10,000" (2010년 ㅣ월 )</t>
  </si>
  <si>
    <t>노명옥 10,000" (       "  1 " )</t>
  </si>
  <si>
    <t>엄명순 10,000" (       "  1 ")</t>
  </si>
  <si>
    <t>신동대 10,000" (        " 1 ")</t>
  </si>
  <si>
    <t>김동술 10,000" (         "1월 )</t>
  </si>
  <si>
    <t>이지은 10,000원   미수금합계 90,000원 입니다.</t>
  </si>
  <si>
    <t>총무대행   박옥희 전화 011-843-9508    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</si>
  <si>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</si>
  <si>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</si>
  <si>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</si>
  <si>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</si>
  <si>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</si>
  <si>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</si>
  <si>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</si>
  <si>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</si>
  <si>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</si>
  <si>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</si>
  <si>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</si>
  <si>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</si>
  <si>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비  고</t>
  </si>
  <si>
    <t>순번</t>
  </si>
  <si>
    <t>성명</t>
  </si>
  <si>
    <t>합계</t>
  </si>
  <si>
    <t>12월</t>
  </si>
  <si>
    <t>11월</t>
  </si>
  <si>
    <t>10월</t>
  </si>
  <si>
    <t>이달회비43만원</t>
  </si>
  <si>
    <t>찬조하신분 김진철 20만원 김전선 10만원 박재섭 5만원</t>
  </si>
  <si>
    <t>합계 78만원 저금</t>
  </si>
  <si>
    <t>점심은 기술센터지원</t>
  </si>
  <si>
    <t>박영규</t>
  </si>
  <si>
    <t>정해수</t>
  </si>
  <si>
    <t>유순희</t>
  </si>
  <si>
    <t>송양현</t>
  </si>
  <si>
    <r>
      <t xml:space="preserve">6월달회비 </t>
    </r>
    <r>
      <rPr>
        <u val="single"/>
        <sz val="9"/>
        <rFont val="돋움"/>
        <family val="3"/>
      </rPr>
      <t>420.000원중에서</t>
    </r>
    <r>
      <rPr>
        <sz val="9"/>
        <rFont val="돋움"/>
        <family val="3"/>
      </rPr>
      <t xml:space="preserve"> 홈페이지 사용료 일년치(2010년) 390,000원지불</t>
    </r>
  </si>
  <si>
    <t>지난해잔액1,962,731원+120,000=총자산 2,082,731원  2010년 1월 19일통장 잔고입니다.</t>
  </si>
  <si>
    <t>1월달 까지 미수금인회원</t>
  </si>
  <si>
    <t>회원님께서는 자세히 보시고 틀린다면 전화연락하십시요.    2010년 1월19일작성하였습니다.</t>
  </si>
  <si>
    <t>합계 220.000원   식대 100.000원 잔액 120.000원</t>
  </si>
  <si>
    <t>김재곤</t>
  </si>
  <si>
    <t>김영학</t>
  </si>
  <si>
    <t>노명옥</t>
  </si>
  <si>
    <t>엄명순</t>
  </si>
  <si>
    <t>신동대</t>
  </si>
  <si>
    <t>김동술</t>
  </si>
  <si>
    <t>이지은</t>
  </si>
  <si>
    <t>계</t>
  </si>
  <si>
    <t xml:space="preserve">식대 기술센터지원=126.000 나머지곗돈으로 3.000원 지불함 </t>
  </si>
  <si>
    <t>2010년도 월별 회비 내역표</t>
  </si>
  <si>
    <t>식대</t>
  </si>
  <si>
    <t>1월</t>
  </si>
  <si>
    <t>2월</t>
  </si>
  <si>
    <t>합계230,000식대650,000-잔액165,000원 김차선님 부조금운송료 -1000원=164,000원저금</t>
  </si>
  <si>
    <t>김차선님 아들결혼부조금 200,000원</t>
  </si>
  <si>
    <t>은행수수료</t>
  </si>
  <si>
    <t>지난달잔고 2,082,731원-박인규님 당구장계업선물 200,000원</t>
  </si>
  <si>
    <t>경조사비 1</t>
  </si>
  <si>
    <t>경조사비 2</t>
  </si>
  <si>
    <t>김차선 아들결혼 및 박영규 당구장 개업</t>
  </si>
  <si>
    <t>홈페이지 사용료</t>
  </si>
  <si>
    <t>교육중 월례회 개최</t>
  </si>
  <si>
    <t>김흥조님 아들 결혼축하금 200.000원 나머지=26,000원</t>
  </si>
  <si>
    <t>김흥조님 아들 결혼축하금 200.000원</t>
  </si>
  <si>
    <t>수업중 회원들 커피 사탕 일회용컵 =33.100원잔액=226,900원</t>
  </si>
  <si>
    <t>간식구입비</t>
  </si>
  <si>
    <t>사용월</t>
  </si>
  <si>
    <t>신동대님 집들이 부조금 100,000원 휴지한통 9,900원</t>
  </si>
  <si>
    <r>
      <t xml:space="preserve">추석 이벤트 71,500원 </t>
    </r>
    <r>
      <rPr>
        <u val="single"/>
        <sz val="9"/>
        <rFont val="돋움"/>
        <family val="3"/>
      </rPr>
      <t>잔액19,600원</t>
    </r>
  </si>
  <si>
    <t>신동대님 집들이 부조금 100,000원 휴지한통 9,900원
추석 이벤트 71,500원</t>
  </si>
  <si>
    <t>소  계</t>
  </si>
  <si>
    <r>
      <t xml:space="preserve">지난달잔고=2,759,231 에서 김진철 박덕숙님 딸 결혼식 </t>
    </r>
    <r>
      <rPr>
        <b/>
        <sz val="9"/>
        <rFont val="돋움"/>
        <family val="3"/>
      </rPr>
      <t>축의금 400,00원 지불.</t>
    </r>
  </si>
  <si>
    <t>김진철 박덕숙님 딸 결혼식 축의금 400,00원</t>
  </si>
  <si>
    <r>
      <t xml:space="preserve">11월달회비=190,000 식대 기술센터지원 나머지 50,000지불했음 잔액 </t>
    </r>
    <r>
      <rPr>
        <u val="single"/>
        <sz val="9"/>
        <rFont val="돋움"/>
        <family val="3"/>
      </rPr>
      <t>140,000원</t>
    </r>
  </si>
  <si>
    <t>이달에 찬조하신분 김차선님 50,000 정해수 50,000 박옥희 100,000 양두석 50,000</t>
  </si>
  <si>
    <r>
      <t xml:space="preserve">김점숙 50,000 박영규 100,000 조돈남 100,000 노명옥 120,000 </t>
    </r>
    <r>
      <rPr>
        <u val="single"/>
        <sz val="9"/>
        <rFont val="돋움"/>
        <family val="3"/>
      </rPr>
      <t xml:space="preserve">찬조금합계 620,000원떡 </t>
    </r>
  </si>
  <si>
    <t>떡케이크값 40,000원지불 찬조금잔액 580,000</t>
  </si>
  <si>
    <t xml:space="preserve">회비잔액 140,000+찬조금잔액580,000=720,000 </t>
  </si>
  <si>
    <t>지난달까지잔고 2,539,231원+720,000=3,259,231원중화환값100,000</t>
  </si>
  <si>
    <t>지불 지금까지 총잔액3,159,231원</t>
  </si>
  <si>
    <t>화환</t>
  </si>
  <si>
    <t>떡케이크값 40,000원, 화환값100,000</t>
  </si>
  <si>
    <t>2010년도 월별 지출액 집계표</t>
  </si>
  <si>
    <t>합계금액</t>
  </si>
  <si>
    <t>김차선</t>
  </si>
  <si>
    <t>정해수</t>
  </si>
  <si>
    <t>박옥희</t>
  </si>
  <si>
    <t>양두석</t>
  </si>
  <si>
    <t>김점숙</t>
  </si>
  <si>
    <t>박영규</t>
  </si>
  <si>
    <t>조돈남</t>
  </si>
  <si>
    <t>노명옥</t>
  </si>
  <si>
    <t>김진철</t>
  </si>
  <si>
    <t>김전선</t>
  </si>
  <si>
    <t>박재섭</t>
  </si>
  <si>
    <t>2010년도 찬조금액 집계표</t>
  </si>
  <si>
    <t>소  계</t>
  </si>
  <si>
    <t>총  액</t>
  </si>
  <si>
    <t>순번</t>
  </si>
  <si>
    <t>성명</t>
  </si>
  <si>
    <t>찬  조  금  액</t>
  </si>
  <si>
    <t>비 고</t>
  </si>
  <si>
    <t>전년도 이월금</t>
  </si>
  <si>
    <t>금년도 회비 입금액</t>
  </si>
  <si>
    <t>회원 찬조금액</t>
  </si>
  <si>
    <t>금년도 지출금액</t>
  </si>
  <si>
    <t>1. 입금내역</t>
  </si>
  <si>
    <t>소  계</t>
  </si>
  <si>
    <t>2. 지출내역</t>
  </si>
  <si>
    <t>3. 잔   액</t>
  </si>
  <si>
    <t>2010년도 결산표</t>
  </si>
  <si>
    <t>항       목</t>
  </si>
  <si>
    <t>금     액</t>
  </si>
  <si>
    <t>비       고</t>
  </si>
  <si>
    <t>통장 이자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</si>
</sst>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u val="single"/>
      <sz val="9"/>
      <name val="돋움"/>
      <family val="3"/>
    </font>
    <font>
      <u val="single"/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b/>
      <sz val="24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ck">
        <color indexed="22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22"/>
      </right>
      <top style="medium">
        <color indexed="8"/>
      </top>
      <bottom style="thin">
        <color indexed="8"/>
      </bottom>
    </border>
    <border>
      <left style="thick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22"/>
      </right>
      <top style="thin">
        <color indexed="8"/>
      </top>
      <bottom>
        <color indexed="63"/>
      </bottom>
    </border>
    <border>
      <left style="thick">
        <color indexed="22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22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medium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41" fontId="2" fillId="3" borderId="1" xfId="17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41" fontId="2" fillId="0" borderId="1" xfId="17" applyFont="1" applyBorder="1" applyAlignment="1">
      <alignment horizontal="center" vertical="center"/>
    </xf>
    <xf numFmtId="41" fontId="2" fillId="3" borderId="1" xfId="17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27" xfId="0" applyFont="1" applyBorder="1" applyAlignment="1">
      <alignment horizontal="center" vertical="center" shrinkToFit="1"/>
    </xf>
    <xf numFmtId="41" fontId="2" fillId="2" borderId="27" xfId="17" applyFont="1" applyFill="1" applyBorder="1" applyAlignment="1">
      <alignment horizontal="center" vertical="center" wrapText="1" shrinkToFit="1"/>
    </xf>
    <xf numFmtId="41" fontId="2" fillId="0" borderId="27" xfId="17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 vertical="center"/>
    </xf>
    <xf numFmtId="4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41" fontId="9" fillId="3" borderId="28" xfId="17" applyFont="1" applyFill="1" applyBorder="1" applyAlignment="1">
      <alignment horizontal="center" vertical="center"/>
    </xf>
    <xf numFmtId="41" fontId="9" fillId="3" borderId="23" xfId="17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1" fontId="9" fillId="0" borderId="29" xfId="17" applyFont="1" applyBorder="1" applyAlignment="1">
      <alignment horizontal="center" vertical="center"/>
    </xf>
    <xf numFmtId="41" fontId="0" fillId="0" borderId="27" xfId="17" applyBorder="1" applyAlignment="1">
      <alignment vertical="center"/>
    </xf>
    <xf numFmtId="0" fontId="0" fillId="0" borderId="27" xfId="0" applyBorder="1" applyAlignment="1">
      <alignment vertical="center"/>
    </xf>
    <xf numFmtId="41" fontId="0" fillId="0" borderId="2" xfId="17" applyBorder="1" applyAlignment="1">
      <alignment vertical="center"/>
    </xf>
    <xf numFmtId="0" fontId="0" fillId="0" borderId="29" xfId="0" applyBorder="1" applyAlignment="1">
      <alignment horizontal="center" vertical="center"/>
    </xf>
    <xf numFmtId="41" fontId="0" fillId="0" borderId="29" xfId="17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1" fontId="9" fillId="0" borderId="2" xfId="17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 shrinkToFit="1"/>
    </xf>
    <xf numFmtId="41" fontId="2" fillId="0" borderId="29" xfId="17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27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41" fontId="0" fillId="0" borderId="37" xfId="17" applyBorder="1" applyAlignment="1">
      <alignment vertical="center"/>
    </xf>
    <xf numFmtId="0" fontId="0" fillId="0" borderId="38" xfId="0" applyBorder="1" applyAlignment="1">
      <alignment vertical="center"/>
    </xf>
    <xf numFmtId="41" fontId="0" fillId="0" borderId="39" xfId="17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41" fontId="0" fillId="0" borderId="44" xfId="17" applyBorder="1" applyAlignment="1">
      <alignment vertical="center"/>
    </xf>
    <xf numFmtId="0" fontId="0" fillId="0" borderId="45" xfId="0" applyBorder="1" applyAlignment="1">
      <alignment vertical="center"/>
    </xf>
    <xf numFmtId="41" fontId="2" fillId="3" borderId="46" xfId="17" applyFont="1" applyFill="1" applyBorder="1" applyAlignment="1">
      <alignment horizontal="center" vertical="center" shrinkToFit="1"/>
    </xf>
    <xf numFmtId="41" fontId="2" fillId="3" borderId="47" xfId="17" applyFont="1" applyFill="1" applyBorder="1" applyAlignment="1">
      <alignment horizontal="center" vertical="center" shrinkToFit="1"/>
    </xf>
    <xf numFmtId="41" fontId="2" fillId="3" borderId="48" xfId="17" applyFont="1" applyFill="1" applyBorder="1" applyAlignment="1">
      <alignment horizontal="center" vertical="center" shrinkToFit="1"/>
    </xf>
    <xf numFmtId="41" fontId="2" fillId="0" borderId="49" xfId="17" applyFont="1" applyBorder="1" applyAlignment="1">
      <alignment horizontal="center" vertical="center" shrinkToFit="1"/>
    </xf>
    <xf numFmtId="41" fontId="2" fillId="2" borderId="50" xfId="17" applyFont="1" applyFill="1" applyBorder="1" applyAlignment="1">
      <alignment horizontal="center" vertical="center" wrapText="1" shrinkToFit="1"/>
    </xf>
    <xf numFmtId="41" fontId="2" fillId="0" borderId="50" xfId="17" applyFont="1" applyBorder="1" applyAlignment="1">
      <alignment vertical="center" shrinkToFit="1"/>
    </xf>
    <xf numFmtId="41" fontId="2" fillId="0" borderId="37" xfId="17" applyFont="1" applyBorder="1" applyAlignment="1">
      <alignment horizontal="center" vertical="center" shrinkToFit="1"/>
    </xf>
    <xf numFmtId="41" fontId="2" fillId="0" borderId="51" xfId="17" applyFont="1" applyBorder="1" applyAlignment="1">
      <alignment vertical="center" shrinkToFit="1"/>
    </xf>
    <xf numFmtId="41" fontId="2" fillId="0" borderId="52" xfId="17" applyFont="1" applyBorder="1" applyAlignment="1">
      <alignment vertical="center" shrinkToFit="1"/>
    </xf>
    <xf numFmtId="41" fontId="2" fillId="0" borderId="53" xfId="17" applyFont="1" applyBorder="1" applyAlignment="1">
      <alignment vertical="center" shrinkToFit="1"/>
    </xf>
    <xf numFmtId="41" fontId="2" fillId="3" borderId="46" xfId="17" applyFont="1" applyFill="1" applyBorder="1" applyAlignment="1">
      <alignment horizontal="center" vertical="center" shrinkToFit="1"/>
    </xf>
    <xf numFmtId="41" fontId="2" fillId="3" borderId="47" xfId="17" applyFont="1" applyFill="1" applyBorder="1" applyAlignment="1">
      <alignment vertical="center" shrinkToFit="1"/>
    </xf>
    <xf numFmtId="41" fontId="2" fillId="3" borderId="54" xfId="17" applyFont="1" applyFill="1" applyBorder="1" applyAlignment="1">
      <alignment horizontal="center" vertical="center" shrinkToFit="1"/>
    </xf>
    <xf numFmtId="41" fontId="2" fillId="2" borderId="55" xfId="17" applyFont="1" applyFill="1" applyBorder="1" applyAlignment="1">
      <alignment horizontal="center" vertical="center" wrapText="1" shrinkToFit="1"/>
    </xf>
    <xf numFmtId="41" fontId="2" fillId="2" borderId="56" xfId="17" applyFont="1" applyFill="1" applyBorder="1" applyAlignment="1">
      <alignment horizontal="center" vertical="center" wrapText="1" shrinkToFit="1"/>
    </xf>
    <xf numFmtId="41" fontId="2" fillId="0" borderId="57" xfId="17" applyFont="1" applyBorder="1" applyAlignment="1">
      <alignment vertical="center" shrinkToFit="1"/>
    </xf>
    <xf numFmtId="41" fontId="2" fillId="3" borderId="54" xfId="17" applyFont="1" applyFill="1" applyBorder="1" applyAlignment="1">
      <alignment vertical="center" shrinkToFit="1"/>
    </xf>
    <xf numFmtId="41" fontId="2" fillId="3" borderId="58" xfId="17" applyFont="1" applyFill="1" applyBorder="1" applyAlignment="1">
      <alignment horizontal="center" vertical="center" shrinkToFit="1"/>
    </xf>
    <xf numFmtId="41" fontId="2" fillId="2" borderId="59" xfId="17" applyFont="1" applyFill="1" applyBorder="1" applyAlignment="1">
      <alignment horizontal="center" vertical="center" wrapText="1" shrinkToFit="1"/>
    </xf>
    <xf numFmtId="41" fontId="2" fillId="2" borderId="60" xfId="17" applyFont="1" applyFill="1" applyBorder="1" applyAlignment="1">
      <alignment horizontal="center" vertical="center" wrapText="1" shrinkToFit="1"/>
    </xf>
    <xf numFmtId="41" fontId="2" fillId="0" borderId="61" xfId="17" applyFont="1" applyBorder="1" applyAlignment="1">
      <alignment vertical="center" shrinkToFit="1"/>
    </xf>
    <xf numFmtId="41" fontId="2" fillId="3" borderId="58" xfId="17" applyFont="1" applyFill="1" applyBorder="1" applyAlignment="1">
      <alignment vertical="center" shrinkToFit="1"/>
    </xf>
    <xf numFmtId="41" fontId="2" fillId="3" borderId="62" xfId="17" applyFont="1" applyFill="1" applyBorder="1" applyAlignment="1">
      <alignment horizontal="center" vertical="center" shrinkToFit="1"/>
    </xf>
    <xf numFmtId="41" fontId="2" fillId="0" borderId="63" xfId="17" applyFont="1" applyBorder="1" applyAlignment="1">
      <alignment vertical="center" shrinkToFit="1"/>
    </xf>
    <xf numFmtId="41" fontId="2" fillId="0" borderId="64" xfId="17" applyFont="1" applyBorder="1" applyAlignment="1">
      <alignment vertical="center" shrinkToFit="1"/>
    </xf>
    <xf numFmtId="41" fontId="2" fillId="0" borderId="65" xfId="17" applyFont="1" applyBorder="1" applyAlignment="1">
      <alignment vertical="center" shrinkToFit="1"/>
    </xf>
    <xf numFmtId="41" fontId="2" fillId="3" borderId="62" xfId="17" applyFont="1" applyFill="1" applyBorder="1" applyAlignment="1">
      <alignment vertical="center" shrinkToFit="1"/>
    </xf>
    <xf numFmtId="41" fontId="2" fillId="0" borderId="66" xfId="17" applyFont="1" applyBorder="1" applyAlignment="1">
      <alignment horizontal="center" vertical="center" shrinkToFit="1"/>
    </xf>
    <xf numFmtId="41" fontId="2" fillId="0" borderId="38" xfId="17" applyFont="1" applyBorder="1" applyAlignment="1">
      <alignment horizontal="center" vertical="center" shrinkToFit="1"/>
    </xf>
    <xf numFmtId="41" fontId="2" fillId="3" borderId="48" xfId="17" applyFont="1" applyFill="1" applyBorder="1" applyAlignment="1">
      <alignment horizontal="center" vertical="center" shrinkToFit="1"/>
    </xf>
    <xf numFmtId="41" fontId="8" fillId="0" borderId="1" xfId="17" applyFont="1" applyBorder="1" applyAlignment="1">
      <alignment horizontal="center" vertical="center"/>
    </xf>
    <xf numFmtId="41" fontId="0" fillId="0" borderId="37" xfId="17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1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1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C18"/>
  <sheetViews>
    <sheetView tabSelected="1" view="pageBreakPreview" zoomScaleSheetLayoutView="100" workbookViewId="0" topLeftCell="A1">
      <selection activeCell="A6" sqref="A6"/>
    </sheetView>
  </sheetViews>
  <sheetFormatPr defaultColWidth="8.88671875" defaultRowHeight="22.5" customHeight="1"/>
  <cols>
    <col min="1" max="1" width="35.5546875" style="0" customWidth="1"/>
    <col min="2" max="2" width="26.99609375" style="0" customWidth="1"/>
    <col min="3" max="3" width="40.88671875" style="0" customWidth="1"/>
    <col min="4" max="16384" width="18.88671875" style="0" customWidth="1"/>
  </cols>
  <sheetData>
    <row r="1" spans="1:3" ht="36.75" customHeight="1">
      <c r="A1" s="115" t="s">
        <v>182</v>
      </c>
      <c r="B1" s="115"/>
      <c r="C1" s="115"/>
    </row>
    <row r="2" ht="24.75" customHeight="1" thickBot="1"/>
    <row r="3" spans="1:3" ht="30" customHeight="1">
      <c r="A3" s="116" t="s">
        <v>183</v>
      </c>
      <c r="B3" s="117" t="s">
        <v>184</v>
      </c>
      <c r="C3" s="118" t="s">
        <v>185</v>
      </c>
    </row>
    <row r="4" spans="1:3" ht="24.75" customHeight="1">
      <c r="A4" s="119" t="s">
        <v>178</v>
      </c>
      <c r="B4" s="98"/>
      <c r="C4" s="120"/>
    </row>
    <row r="5" spans="1:3" ht="24.75" customHeight="1">
      <c r="A5" s="121" t="s">
        <v>174</v>
      </c>
      <c r="B5" s="99">
        <f>1962731+930+120</f>
        <v>1963781</v>
      </c>
      <c r="C5" s="122"/>
    </row>
    <row r="6" spans="1:3" ht="24.75" customHeight="1">
      <c r="A6" s="121" t="s">
        <v>175</v>
      </c>
      <c r="B6" s="99">
        <f>회비집계표!O31</f>
        <v>3070000</v>
      </c>
      <c r="C6" s="122"/>
    </row>
    <row r="7" spans="1:3" ht="24.75" customHeight="1">
      <c r="A7" s="121" t="s">
        <v>176</v>
      </c>
      <c r="B7" s="99">
        <f>'찬조비 내역'!C18</f>
        <v>970000</v>
      </c>
      <c r="C7" s="122"/>
    </row>
    <row r="8" spans="1:3" ht="24.75" customHeight="1">
      <c r="A8" s="161" t="s">
        <v>186</v>
      </c>
      <c r="B8" s="99">
        <f>140+10</f>
        <v>150</v>
      </c>
      <c r="C8" s="122"/>
    </row>
    <row r="9" spans="1:3" ht="24.75" customHeight="1">
      <c r="A9" s="123" t="s">
        <v>179</v>
      </c>
      <c r="B9" s="101">
        <f>SUM(B5:B8)</f>
        <v>6003931</v>
      </c>
      <c r="C9" s="124"/>
    </row>
    <row r="10" spans="1:3" ht="24.75" customHeight="1">
      <c r="A10" s="119" t="s">
        <v>180</v>
      </c>
      <c r="B10" s="98"/>
      <c r="C10" s="120"/>
    </row>
    <row r="11" spans="1:3" ht="24.75" customHeight="1">
      <c r="A11" s="121" t="s">
        <v>177</v>
      </c>
      <c r="B11" s="99">
        <f>'지출 내역'!B16:H16</f>
        <v>2073500</v>
      </c>
      <c r="C11" s="122"/>
    </row>
    <row r="12" spans="1:3" ht="24.75" customHeight="1">
      <c r="A12" s="123" t="s">
        <v>179</v>
      </c>
      <c r="B12" s="101">
        <f>SUM(B11)</f>
        <v>2073500</v>
      </c>
      <c r="C12" s="124"/>
    </row>
    <row r="13" spans="1:3" ht="24.75" customHeight="1">
      <c r="A13" s="125" t="s">
        <v>181</v>
      </c>
      <c r="B13" s="160">
        <f>B9-B12</f>
        <v>3930431</v>
      </c>
      <c r="C13" s="126"/>
    </row>
    <row r="14" spans="1:3" ht="24.75" customHeight="1" thickBot="1">
      <c r="A14" s="127"/>
      <c r="B14" s="128"/>
      <c r="C14" s="129"/>
    </row>
    <row r="17" ht="22.5" customHeight="1">
      <c r="B17">
        <v>4072107</v>
      </c>
    </row>
    <row r="18" ht="22.5" customHeight="1">
      <c r="B18" s="162">
        <f>B17-B13</f>
        <v>141676</v>
      </c>
    </row>
  </sheetData>
  <mergeCells count="1">
    <mergeCell ref="A1:C1"/>
  </mergeCells>
  <printOptions horizontalCentered="1"/>
  <pageMargins left="0.7480314960629921" right="0.4330708661417323" top="1.1023622047244095" bottom="0.984251968503937" header="0.5118110236220472" footer="0.5118110236220472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2:H39"/>
  <sheetViews>
    <sheetView workbookViewId="0" topLeftCell="A7">
      <selection activeCell="F5" sqref="F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11.25">
      <c r="A2" s="45" t="s">
        <v>46</v>
      </c>
      <c r="B2" s="46"/>
      <c r="C2" s="46"/>
      <c r="D2" s="46"/>
      <c r="E2" s="46"/>
      <c r="F2" s="46"/>
      <c r="G2" s="46"/>
      <c r="H2" s="47"/>
    </row>
    <row r="3" spans="1:8" ht="11.25">
      <c r="A3" s="48" t="s">
        <v>1</v>
      </c>
      <c r="B3" s="48" t="s">
        <v>2</v>
      </c>
      <c r="C3" s="48" t="s">
        <v>3</v>
      </c>
      <c r="D3" s="49"/>
      <c r="E3" s="48"/>
      <c r="F3" s="48"/>
      <c r="G3" s="48"/>
      <c r="H3" s="49"/>
    </row>
    <row r="4" spans="1:8" s="19" customFormat="1" ht="11.25">
      <c r="A4" s="48">
        <v>1</v>
      </c>
      <c r="B4" s="51" t="s">
        <v>5</v>
      </c>
      <c r="C4" s="51">
        <v>10000</v>
      </c>
      <c r="D4" s="48"/>
      <c r="E4" s="48"/>
      <c r="F4" s="48"/>
      <c r="G4" s="48"/>
      <c r="H4" s="48"/>
    </row>
    <row r="5" spans="1:8" s="19" customFormat="1" ht="11.25">
      <c r="A5" s="48">
        <v>2</v>
      </c>
      <c r="B5" s="51" t="s">
        <v>7</v>
      </c>
      <c r="C5" s="51"/>
      <c r="D5" s="48"/>
      <c r="E5" s="48"/>
      <c r="F5" s="48"/>
      <c r="G5" s="48"/>
      <c r="H5" s="48"/>
    </row>
    <row r="6" spans="1:8" s="19" customFormat="1" ht="11.25">
      <c r="A6" s="48">
        <v>3</v>
      </c>
      <c r="B6" s="51" t="s">
        <v>9</v>
      </c>
      <c r="C6" s="51">
        <v>10000</v>
      </c>
      <c r="D6" s="48"/>
      <c r="E6" s="48"/>
      <c r="F6" s="48"/>
      <c r="G6" s="48"/>
      <c r="H6" s="48"/>
    </row>
    <row r="7" spans="1:8" s="19" customFormat="1" ht="11.25">
      <c r="A7" s="48">
        <v>4</v>
      </c>
      <c r="B7" s="51" t="s">
        <v>47</v>
      </c>
      <c r="C7" s="51"/>
      <c r="D7" s="48"/>
      <c r="E7" s="48"/>
      <c r="F7" s="48"/>
      <c r="G7" s="48"/>
      <c r="H7" s="48"/>
    </row>
    <row r="8" spans="1:8" s="19" customFormat="1" ht="11.25">
      <c r="A8" s="48">
        <v>5</v>
      </c>
      <c r="B8" s="51" t="s">
        <v>13</v>
      </c>
      <c r="C8" s="51"/>
      <c r="D8" s="48"/>
      <c r="E8" s="48"/>
      <c r="F8" s="48"/>
      <c r="G8" s="48"/>
      <c r="H8" s="48"/>
    </row>
    <row r="9" spans="1:8" s="19" customFormat="1" ht="11.25">
      <c r="A9" s="48">
        <v>6</v>
      </c>
      <c r="B9" s="51" t="s">
        <v>15</v>
      </c>
      <c r="C9" s="51"/>
      <c r="D9" s="48"/>
      <c r="E9" s="48"/>
      <c r="F9" s="48"/>
      <c r="G9" s="48"/>
      <c r="H9" s="48"/>
    </row>
    <row r="10" spans="1:8" s="19" customFormat="1" ht="11.25">
      <c r="A10" s="48">
        <v>7</v>
      </c>
      <c r="B10" s="51" t="s">
        <v>17</v>
      </c>
      <c r="C10" s="51">
        <v>10000</v>
      </c>
      <c r="D10" s="48"/>
      <c r="E10" s="48"/>
      <c r="F10" s="48"/>
      <c r="G10" s="48"/>
      <c r="H10" s="48"/>
    </row>
    <row r="11" spans="1:8" s="19" customFormat="1" ht="11.25">
      <c r="A11" s="48">
        <v>8</v>
      </c>
      <c r="B11" s="51" t="s">
        <v>19</v>
      </c>
      <c r="C11" s="51">
        <v>30000</v>
      </c>
      <c r="D11" s="48"/>
      <c r="E11" s="48"/>
      <c r="F11" s="48"/>
      <c r="G11" s="48"/>
      <c r="H11" s="48"/>
    </row>
    <row r="12" spans="1:8" s="19" customFormat="1" ht="11.25">
      <c r="A12" s="48">
        <v>9</v>
      </c>
      <c r="B12" s="51" t="s">
        <v>21</v>
      </c>
      <c r="C12" s="51"/>
      <c r="D12" s="48"/>
      <c r="E12" s="48"/>
      <c r="F12" s="48"/>
      <c r="G12" s="48"/>
      <c r="H12" s="48"/>
    </row>
    <row r="13" spans="1:8" s="19" customFormat="1" ht="11.25">
      <c r="A13" s="48">
        <v>10</v>
      </c>
      <c r="B13" s="51" t="s">
        <v>23</v>
      </c>
      <c r="C13" s="51">
        <v>30000</v>
      </c>
      <c r="D13" s="48"/>
      <c r="E13" s="48"/>
      <c r="F13" s="48"/>
      <c r="G13" s="48"/>
      <c r="H13" s="48"/>
    </row>
    <row r="14" spans="1:8" s="19" customFormat="1" ht="11.25">
      <c r="A14" s="48">
        <v>11</v>
      </c>
      <c r="B14" s="51" t="s">
        <v>25</v>
      </c>
      <c r="C14" s="51" t="s">
        <v>26</v>
      </c>
      <c r="D14" s="48"/>
      <c r="E14" s="48"/>
      <c r="F14" s="48"/>
      <c r="G14" s="48"/>
      <c r="H14" s="48"/>
    </row>
    <row r="15" spans="1:8" s="19" customFormat="1" ht="11.25">
      <c r="A15" s="48">
        <v>12</v>
      </c>
      <c r="B15" s="51" t="s">
        <v>28</v>
      </c>
      <c r="C15" s="51">
        <v>10000</v>
      </c>
      <c r="D15" s="48"/>
      <c r="E15" s="48"/>
      <c r="F15" s="48"/>
      <c r="G15" s="48"/>
      <c r="H15" s="48"/>
    </row>
    <row r="16" spans="1:8" s="19" customFormat="1" ht="11.25">
      <c r="A16" s="48">
        <v>13</v>
      </c>
      <c r="B16" s="51" t="s">
        <v>105</v>
      </c>
      <c r="C16" s="51"/>
      <c r="D16" s="50"/>
      <c r="E16" s="48"/>
      <c r="F16" s="48"/>
      <c r="G16" s="48"/>
      <c r="H16" s="48"/>
    </row>
    <row r="17" spans="1:8" s="19" customFormat="1" ht="11.25">
      <c r="A17" s="48">
        <v>14</v>
      </c>
      <c r="B17" s="51" t="s">
        <v>32</v>
      </c>
      <c r="C17" s="51" t="s">
        <v>26</v>
      </c>
      <c r="D17" s="48"/>
      <c r="E17" s="48"/>
      <c r="F17" s="48"/>
      <c r="G17" s="48"/>
      <c r="H17" s="48"/>
    </row>
    <row r="18" spans="1:4" s="19" customFormat="1" ht="11.25">
      <c r="A18" s="48">
        <v>15</v>
      </c>
      <c r="B18" s="51" t="s">
        <v>6</v>
      </c>
      <c r="C18" s="51">
        <v>30000</v>
      </c>
      <c r="D18" s="48"/>
    </row>
    <row r="19" spans="1:4" s="19" customFormat="1" ht="11.25">
      <c r="A19" s="48">
        <v>16</v>
      </c>
      <c r="B19" s="51" t="s">
        <v>8</v>
      </c>
      <c r="C19" s="51"/>
      <c r="D19" s="48"/>
    </row>
    <row r="20" spans="1:4" s="19" customFormat="1" ht="11.25">
      <c r="A20" s="48">
        <v>17</v>
      </c>
      <c r="B20" s="51" t="s">
        <v>10</v>
      </c>
      <c r="C20" s="51">
        <v>10000</v>
      </c>
      <c r="D20" s="48"/>
    </row>
    <row r="21" spans="1:4" s="19" customFormat="1" ht="11.25">
      <c r="A21" s="48">
        <v>18</v>
      </c>
      <c r="B21" s="51" t="s">
        <v>103</v>
      </c>
      <c r="C21" s="51">
        <v>10000</v>
      </c>
      <c r="D21" s="48"/>
    </row>
    <row r="22" spans="1:4" s="19" customFormat="1" ht="11.25">
      <c r="A22" s="48">
        <v>19</v>
      </c>
      <c r="B22" s="51" t="s">
        <v>14</v>
      </c>
      <c r="C22" s="51">
        <v>40000</v>
      </c>
      <c r="D22" s="48"/>
    </row>
    <row r="23" spans="1:4" s="19" customFormat="1" ht="11.25">
      <c r="A23" s="48">
        <v>20</v>
      </c>
      <c r="B23" s="51" t="s">
        <v>16</v>
      </c>
      <c r="C23" s="51">
        <v>40000</v>
      </c>
      <c r="D23" s="48"/>
    </row>
    <row r="24" spans="1:4" s="19" customFormat="1" ht="11.25">
      <c r="A24" s="48">
        <v>21</v>
      </c>
      <c r="B24" s="51" t="s">
        <v>18</v>
      </c>
      <c r="C24" s="51">
        <v>30000</v>
      </c>
      <c r="D24" s="48"/>
    </row>
    <row r="25" spans="1:4" s="19" customFormat="1" ht="11.25">
      <c r="A25" s="48">
        <v>22</v>
      </c>
      <c r="B25" s="51" t="s">
        <v>48</v>
      </c>
      <c r="C25" s="51"/>
      <c r="D25" s="48"/>
    </row>
    <row r="26" spans="1:4" s="19" customFormat="1" ht="11.25">
      <c r="A26" s="48">
        <v>23</v>
      </c>
      <c r="B26" s="51" t="s">
        <v>22</v>
      </c>
      <c r="C26" s="51">
        <v>40000</v>
      </c>
      <c r="D26" s="48"/>
    </row>
    <row r="27" spans="1:4" s="19" customFormat="1" ht="11.25">
      <c r="A27" s="48">
        <v>24</v>
      </c>
      <c r="B27" s="51" t="s">
        <v>24</v>
      </c>
      <c r="C27" s="51">
        <v>30000</v>
      </c>
      <c r="D27" s="48"/>
    </row>
    <row r="28" spans="1:4" s="19" customFormat="1" ht="11.25">
      <c r="A28" s="48">
        <v>25</v>
      </c>
      <c r="B28" s="51" t="s">
        <v>27</v>
      </c>
      <c r="C28" s="51">
        <v>10000</v>
      </c>
      <c r="D28" s="48"/>
    </row>
    <row r="29" spans="1:4" s="19" customFormat="1" ht="11.25">
      <c r="A29" s="48">
        <v>26</v>
      </c>
      <c r="B29" s="51" t="s">
        <v>29</v>
      </c>
      <c r="C29" s="51"/>
      <c r="D29" s="48"/>
    </row>
    <row r="30" spans="1:4" s="19" customFormat="1" ht="11.25">
      <c r="A30" s="48">
        <v>27</v>
      </c>
      <c r="B30" s="51" t="s">
        <v>106</v>
      </c>
      <c r="C30" s="51">
        <v>60000</v>
      </c>
      <c r="D30" s="48"/>
    </row>
    <row r="31" spans="1:4" s="19" customFormat="1" ht="11.25">
      <c r="A31" s="48">
        <v>28</v>
      </c>
      <c r="B31" s="51" t="s">
        <v>31</v>
      </c>
      <c r="C31" s="51">
        <v>60000</v>
      </c>
      <c r="D31" s="48"/>
    </row>
    <row r="32" spans="1:8" ht="11.25">
      <c r="A32" s="33"/>
      <c r="B32" s="34"/>
      <c r="C32" s="34"/>
      <c r="D32" s="34"/>
      <c r="E32" s="34"/>
      <c r="F32" s="34"/>
      <c r="G32" s="34"/>
      <c r="H32" s="35"/>
    </row>
    <row r="33" spans="1:8" ht="11.25">
      <c r="A33" s="33" t="s">
        <v>49</v>
      </c>
      <c r="B33" s="34"/>
      <c r="C33" s="34"/>
      <c r="D33" s="34"/>
      <c r="E33" s="34"/>
      <c r="F33" s="34"/>
      <c r="G33" s="34"/>
      <c r="H33" s="35"/>
    </row>
    <row r="34" spans="1:8" ht="11.25">
      <c r="A34" s="33" t="s">
        <v>134</v>
      </c>
      <c r="B34" s="34"/>
      <c r="C34" s="34"/>
      <c r="D34" s="34"/>
      <c r="E34" s="34"/>
      <c r="F34" s="34"/>
      <c r="G34" s="34"/>
      <c r="H34" s="35"/>
    </row>
    <row r="35" spans="1:8" ht="11.25">
      <c r="A35" s="33" t="s">
        <v>136</v>
      </c>
      <c r="B35" s="34"/>
      <c r="C35" s="34"/>
      <c r="D35" s="34"/>
      <c r="E35" s="34"/>
      <c r="F35" s="34"/>
      <c r="G35" s="34"/>
      <c r="H35" s="35"/>
    </row>
    <row r="36" spans="1:8" ht="11.25">
      <c r="A36" s="33"/>
      <c r="B36" s="34"/>
      <c r="C36" s="34"/>
      <c r="D36" s="34"/>
      <c r="E36" s="34"/>
      <c r="F36" s="34"/>
      <c r="G36" s="34"/>
      <c r="H36" s="35"/>
    </row>
    <row r="37" spans="1:8" ht="11.25">
      <c r="A37" s="33" t="s">
        <v>50</v>
      </c>
      <c r="B37" s="34"/>
      <c r="C37" s="34"/>
      <c r="D37" s="34"/>
      <c r="E37" s="34"/>
      <c r="F37" s="34"/>
      <c r="G37" s="34"/>
      <c r="H37" s="35"/>
    </row>
    <row r="38" spans="1:8" ht="11.25">
      <c r="A38" s="33"/>
      <c r="B38" s="34"/>
      <c r="C38" s="34"/>
      <c r="D38" s="34"/>
      <c r="E38" s="34"/>
      <c r="F38" s="34"/>
      <c r="G38" s="34"/>
      <c r="H38" s="35"/>
    </row>
    <row r="39" spans="1:8" ht="12" thickBot="1">
      <c r="A39" s="36" t="s">
        <v>51</v>
      </c>
      <c r="B39" s="37"/>
      <c r="C39" s="37"/>
      <c r="D39" s="37"/>
      <c r="E39" s="37"/>
      <c r="F39" s="37"/>
      <c r="G39" s="37"/>
      <c r="H39" s="38"/>
    </row>
  </sheetData>
  <mergeCells count="9">
    <mergeCell ref="A37:H37"/>
    <mergeCell ref="A38:H38"/>
    <mergeCell ref="A39:H39"/>
    <mergeCell ref="A33:H33"/>
    <mergeCell ref="A34:H34"/>
    <mergeCell ref="A35:H35"/>
    <mergeCell ref="A36:H36"/>
    <mergeCell ref="A2:H2"/>
    <mergeCell ref="A32:H3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2:H37"/>
  <sheetViews>
    <sheetView workbookViewId="0" topLeftCell="A7">
      <selection activeCell="F5" sqref="F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20.25" customHeight="1">
      <c r="A2" s="6" t="s">
        <v>52</v>
      </c>
      <c r="B2" s="7"/>
      <c r="C2" s="7"/>
      <c r="D2" s="7"/>
      <c r="E2" s="7"/>
      <c r="F2" s="7"/>
      <c r="G2" s="7"/>
      <c r="H2" s="8"/>
    </row>
    <row r="3" spans="1:8" ht="11.25">
      <c r="A3" s="9" t="s">
        <v>1</v>
      </c>
      <c r="B3" s="10" t="s">
        <v>2</v>
      </c>
      <c r="C3" s="10" t="s">
        <v>3</v>
      </c>
      <c r="D3" s="11" t="s">
        <v>4</v>
      </c>
      <c r="E3" s="10" t="s">
        <v>1</v>
      </c>
      <c r="F3" s="10" t="s">
        <v>2</v>
      </c>
      <c r="G3" s="10" t="s">
        <v>3</v>
      </c>
      <c r="H3" s="12" t="s">
        <v>4</v>
      </c>
    </row>
    <row r="4" spans="1:8" ht="11.25">
      <c r="A4" s="9">
        <v>1</v>
      </c>
      <c r="B4" s="23" t="s">
        <v>5</v>
      </c>
      <c r="C4" s="23">
        <v>20000</v>
      </c>
      <c r="D4" s="11"/>
      <c r="E4" s="10"/>
      <c r="F4" s="10"/>
      <c r="G4" s="10"/>
      <c r="H4" s="29"/>
    </row>
    <row r="5" spans="1:8" ht="11.25">
      <c r="A5" s="9">
        <v>2</v>
      </c>
      <c r="B5" s="23" t="s">
        <v>7</v>
      </c>
      <c r="C5" s="23">
        <v>20000</v>
      </c>
      <c r="D5" s="11"/>
      <c r="E5" s="10"/>
      <c r="F5" s="10"/>
      <c r="G5" s="10"/>
      <c r="H5" s="29"/>
    </row>
    <row r="6" spans="1:8" ht="11.25">
      <c r="A6" s="9">
        <v>3</v>
      </c>
      <c r="B6" s="23" t="s">
        <v>9</v>
      </c>
      <c r="C6" s="23">
        <v>20000</v>
      </c>
      <c r="D6" s="11"/>
      <c r="E6" s="10"/>
      <c r="F6" s="10"/>
      <c r="G6" s="10"/>
      <c r="H6" s="12"/>
    </row>
    <row r="7" spans="1:8" ht="11.25">
      <c r="A7" s="9">
        <v>4</v>
      </c>
      <c r="B7" s="23" t="s">
        <v>47</v>
      </c>
      <c r="C7" s="25"/>
      <c r="D7" s="11"/>
      <c r="E7" s="10"/>
      <c r="F7" s="10"/>
      <c r="G7" s="10"/>
      <c r="H7" s="12"/>
    </row>
    <row r="8" spans="1:8" ht="11.25">
      <c r="A8" s="9">
        <v>5</v>
      </c>
      <c r="B8" s="23" t="s">
        <v>13</v>
      </c>
      <c r="C8" s="23">
        <v>30000</v>
      </c>
      <c r="D8" s="10"/>
      <c r="E8" s="10"/>
      <c r="F8" s="10"/>
      <c r="G8" s="11"/>
      <c r="H8" s="29"/>
    </row>
    <row r="9" spans="1:8" ht="11.25">
      <c r="A9" s="9">
        <v>6</v>
      </c>
      <c r="B9" s="23" t="s">
        <v>15</v>
      </c>
      <c r="C9" s="23"/>
      <c r="D9" s="13"/>
      <c r="E9" s="10"/>
      <c r="F9" s="10"/>
      <c r="G9" s="11"/>
      <c r="H9" s="29"/>
    </row>
    <row r="10" spans="1:8" ht="11.25">
      <c r="A10" s="9">
        <v>7</v>
      </c>
      <c r="B10" s="23" t="s">
        <v>17</v>
      </c>
      <c r="C10" s="23">
        <v>20000</v>
      </c>
      <c r="D10" s="11"/>
      <c r="E10" s="10"/>
      <c r="F10" s="10"/>
      <c r="G10" s="11"/>
      <c r="H10" s="29"/>
    </row>
    <row r="11" spans="1:8" ht="11.25">
      <c r="A11" s="9">
        <v>8</v>
      </c>
      <c r="B11" s="23" t="s">
        <v>19</v>
      </c>
      <c r="C11" s="25"/>
      <c r="D11" s="10"/>
      <c r="E11" s="10"/>
      <c r="F11" s="10"/>
      <c r="G11" s="11"/>
      <c r="H11" s="29"/>
    </row>
    <row r="12" spans="1:8" ht="11.25">
      <c r="A12" s="9">
        <v>9</v>
      </c>
      <c r="B12" s="23" t="s">
        <v>21</v>
      </c>
      <c r="C12" s="23">
        <v>20000</v>
      </c>
      <c r="D12" s="11"/>
      <c r="E12" s="10"/>
      <c r="F12" s="10"/>
      <c r="G12" s="11"/>
      <c r="H12" s="29"/>
    </row>
    <row r="13" spans="1:8" ht="11.25">
      <c r="A13" s="9">
        <v>10</v>
      </c>
      <c r="B13" s="23" t="s">
        <v>23</v>
      </c>
      <c r="C13" s="25"/>
      <c r="D13" s="10"/>
      <c r="E13" s="10"/>
      <c r="F13" s="10"/>
      <c r="G13" s="11"/>
      <c r="H13" s="29"/>
    </row>
    <row r="14" spans="1:8" ht="11.25">
      <c r="A14" s="9">
        <v>11</v>
      </c>
      <c r="B14" s="23" t="s">
        <v>25</v>
      </c>
      <c r="C14" s="23">
        <v>70000</v>
      </c>
      <c r="D14" s="11"/>
      <c r="E14" s="10"/>
      <c r="F14" s="10"/>
      <c r="G14" s="10"/>
      <c r="H14" s="12"/>
    </row>
    <row r="15" spans="1:8" ht="11.25">
      <c r="A15" s="9">
        <v>12</v>
      </c>
      <c r="B15" s="23" t="s">
        <v>28</v>
      </c>
      <c r="C15" s="23">
        <v>30000</v>
      </c>
      <c r="D15" s="11"/>
      <c r="E15" s="10"/>
      <c r="F15" s="10"/>
      <c r="G15" s="10"/>
      <c r="H15" s="12"/>
    </row>
    <row r="16" spans="1:8" ht="11.25">
      <c r="A16" s="9">
        <v>13</v>
      </c>
      <c r="B16" s="23" t="s">
        <v>30</v>
      </c>
      <c r="C16" s="23">
        <v>20000</v>
      </c>
      <c r="D16" s="10"/>
      <c r="E16" s="10"/>
      <c r="F16" s="11"/>
      <c r="G16" s="11"/>
      <c r="H16" s="12"/>
    </row>
    <row r="17" spans="1:8" ht="11.25">
      <c r="A17" s="9">
        <v>14</v>
      </c>
      <c r="B17" s="23" t="s">
        <v>32</v>
      </c>
      <c r="C17" s="23">
        <v>30000</v>
      </c>
      <c r="D17" s="11"/>
      <c r="E17" s="10"/>
      <c r="F17" s="11"/>
      <c r="G17" s="11"/>
      <c r="H17" s="12"/>
    </row>
    <row r="18" spans="1:4" ht="11.25">
      <c r="A18" s="10">
        <v>15</v>
      </c>
      <c r="B18" s="23" t="s">
        <v>6</v>
      </c>
      <c r="C18" s="23"/>
      <c r="D18" s="29"/>
    </row>
    <row r="19" spans="1:4" ht="11.25">
      <c r="A19" s="10">
        <v>16</v>
      </c>
      <c r="B19" s="23" t="s">
        <v>8</v>
      </c>
      <c r="C19" s="23">
        <v>50000</v>
      </c>
      <c r="D19" s="29"/>
    </row>
    <row r="20" spans="1:4" ht="11.25">
      <c r="A20" s="10">
        <v>17</v>
      </c>
      <c r="B20" s="23" t="s">
        <v>10</v>
      </c>
      <c r="C20" s="23">
        <v>20000</v>
      </c>
      <c r="D20" s="12"/>
    </row>
    <row r="21" spans="1:4" ht="11.25">
      <c r="A21" s="10">
        <v>18</v>
      </c>
      <c r="B21" s="23" t="s">
        <v>103</v>
      </c>
      <c r="C21" s="23">
        <v>20000</v>
      </c>
      <c r="D21" s="12"/>
    </row>
    <row r="22" spans="1:4" ht="11.25">
      <c r="A22" s="10">
        <v>19</v>
      </c>
      <c r="B22" s="23" t="s">
        <v>14</v>
      </c>
      <c r="C22" s="25"/>
      <c r="D22" s="29"/>
    </row>
    <row r="23" spans="1:4" ht="11.25">
      <c r="A23" s="10">
        <v>20</v>
      </c>
      <c r="B23" s="23" t="s">
        <v>16</v>
      </c>
      <c r="C23" s="25"/>
      <c r="D23" s="29"/>
    </row>
    <row r="24" spans="1:4" ht="11.25">
      <c r="A24" s="10">
        <v>21</v>
      </c>
      <c r="B24" s="23" t="s">
        <v>18</v>
      </c>
      <c r="C24" s="25"/>
      <c r="D24" s="29"/>
    </row>
    <row r="25" spans="1:4" ht="11.25">
      <c r="A25" s="10">
        <v>22</v>
      </c>
      <c r="B25" s="23" t="s">
        <v>48</v>
      </c>
      <c r="C25" s="25"/>
      <c r="D25" s="29"/>
    </row>
    <row r="26" spans="1:4" ht="11.25">
      <c r="A26" s="10">
        <v>23</v>
      </c>
      <c r="B26" s="23" t="s">
        <v>22</v>
      </c>
      <c r="C26" s="25"/>
      <c r="D26" s="29"/>
    </row>
    <row r="27" spans="1:4" ht="11.25">
      <c r="A27" s="10">
        <v>24</v>
      </c>
      <c r="B27" s="23" t="s">
        <v>24</v>
      </c>
      <c r="C27" s="25"/>
      <c r="D27" s="29"/>
    </row>
    <row r="28" spans="1:4" ht="11.25">
      <c r="A28" s="10">
        <v>25</v>
      </c>
      <c r="B28" s="23" t="s">
        <v>27</v>
      </c>
      <c r="C28" s="23">
        <v>20000</v>
      </c>
      <c r="D28" s="12"/>
    </row>
    <row r="29" spans="1:4" ht="11.25">
      <c r="A29" s="10">
        <v>26</v>
      </c>
      <c r="B29" s="23" t="s">
        <v>29</v>
      </c>
      <c r="C29" s="23">
        <v>20000</v>
      </c>
      <c r="D29" s="12"/>
    </row>
    <row r="30" spans="1:4" ht="11.25">
      <c r="A30" s="10">
        <v>27</v>
      </c>
      <c r="B30" s="25"/>
      <c r="C30" s="25"/>
      <c r="D30" s="12"/>
    </row>
    <row r="31" spans="1:4" ht="11.25">
      <c r="A31" s="10">
        <v>28</v>
      </c>
      <c r="B31" s="25"/>
      <c r="C31" s="25"/>
      <c r="D31" s="12"/>
    </row>
    <row r="32" spans="1:8" ht="11.25">
      <c r="A32" s="30" t="s">
        <v>53</v>
      </c>
      <c r="B32" s="31"/>
      <c r="C32" s="31"/>
      <c r="D32" s="31"/>
      <c r="E32" s="31"/>
      <c r="F32" s="31"/>
      <c r="G32" s="31"/>
      <c r="H32" s="32"/>
    </row>
    <row r="33" spans="1:8" ht="11.25">
      <c r="A33" s="33" t="s">
        <v>54</v>
      </c>
      <c r="B33" s="34"/>
      <c r="C33" s="34"/>
      <c r="D33" s="34"/>
      <c r="E33" s="34"/>
      <c r="F33" s="34"/>
      <c r="G33" s="34"/>
      <c r="H33" s="35"/>
    </row>
    <row r="34" spans="1:8" ht="11.25">
      <c r="A34" s="33" t="s">
        <v>107</v>
      </c>
      <c r="B34" s="34"/>
      <c r="C34" s="34"/>
      <c r="D34" s="34"/>
      <c r="E34" s="34"/>
      <c r="F34" s="34"/>
      <c r="G34" s="34"/>
      <c r="H34" s="35"/>
    </row>
    <row r="35" spans="1:8" ht="11.25">
      <c r="A35" s="39" t="s">
        <v>55</v>
      </c>
      <c r="B35" s="40"/>
      <c r="C35" s="40"/>
      <c r="D35" s="40"/>
      <c r="E35" s="40"/>
      <c r="F35" s="40"/>
      <c r="G35" s="40"/>
      <c r="H35" s="41"/>
    </row>
    <row r="36" spans="1:8" ht="11.25">
      <c r="A36" s="39" t="s">
        <v>56</v>
      </c>
      <c r="B36" s="40"/>
      <c r="C36" s="40"/>
      <c r="D36" s="40"/>
      <c r="E36" s="40"/>
      <c r="F36" s="40"/>
      <c r="G36" s="40"/>
      <c r="H36" s="41"/>
    </row>
    <row r="37" spans="1:8" ht="12" thickBot="1">
      <c r="A37" s="26" t="s">
        <v>57</v>
      </c>
      <c r="B37" s="27"/>
      <c r="C37" s="27"/>
      <c r="D37" s="27"/>
      <c r="E37" s="27"/>
      <c r="F37" s="27"/>
      <c r="G37" s="27"/>
      <c r="H37" s="28"/>
    </row>
  </sheetData>
  <mergeCells count="7">
    <mergeCell ref="A35:H35"/>
    <mergeCell ref="A36:H36"/>
    <mergeCell ref="A37:H37"/>
    <mergeCell ref="A2:H2"/>
    <mergeCell ref="A32:H32"/>
    <mergeCell ref="A33:H33"/>
    <mergeCell ref="A34:H3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F5" sqref="F5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2:H34"/>
  <sheetViews>
    <sheetView workbookViewId="0" topLeftCell="A4">
      <selection activeCell="F5" sqref="F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20.25" customHeight="1">
      <c r="A2" s="6" t="s">
        <v>58</v>
      </c>
      <c r="B2" s="7"/>
      <c r="C2" s="7"/>
      <c r="D2" s="7"/>
      <c r="E2" s="7"/>
      <c r="F2" s="7"/>
      <c r="G2" s="7"/>
      <c r="H2" s="8"/>
    </row>
    <row r="3" spans="1:8" ht="11.25">
      <c r="A3" s="9" t="s">
        <v>1</v>
      </c>
      <c r="B3" s="10" t="s">
        <v>2</v>
      </c>
      <c r="C3" s="10" t="s">
        <v>3</v>
      </c>
      <c r="D3" s="11"/>
      <c r="E3" s="10"/>
      <c r="F3" s="10"/>
      <c r="G3" s="10"/>
      <c r="H3" s="12"/>
    </row>
    <row r="4" spans="1:8" ht="11.25">
      <c r="A4" s="9">
        <v>1</v>
      </c>
      <c r="B4" s="23" t="s">
        <v>5</v>
      </c>
      <c r="C4" s="24">
        <v>10000</v>
      </c>
      <c r="D4" s="11"/>
      <c r="E4" s="10"/>
      <c r="F4" s="10"/>
      <c r="G4" s="13"/>
      <c r="H4" s="12"/>
    </row>
    <row r="5" spans="1:8" ht="11.25">
      <c r="A5" s="9">
        <v>2</v>
      </c>
      <c r="B5" s="23" t="s">
        <v>7</v>
      </c>
      <c r="C5" s="24">
        <v>10000</v>
      </c>
      <c r="D5" s="11"/>
      <c r="E5" s="10"/>
      <c r="F5" s="10"/>
      <c r="G5" s="11"/>
      <c r="H5" s="14"/>
    </row>
    <row r="6" spans="1:8" ht="11.25">
      <c r="A6" s="9">
        <v>3</v>
      </c>
      <c r="B6" s="23" t="s">
        <v>9</v>
      </c>
      <c r="C6" s="24">
        <v>10000</v>
      </c>
      <c r="D6" s="11"/>
      <c r="E6" s="10"/>
      <c r="F6" s="10"/>
      <c r="G6" s="13"/>
      <c r="H6" s="12"/>
    </row>
    <row r="7" spans="1:8" ht="11.25">
      <c r="A7" s="9">
        <v>4</v>
      </c>
      <c r="B7" s="25"/>
      <c r="C7" s="25"/>
      <c r="D7" s="11"/>
      <c r="E7" s="10"/>
      <c r="F7" s="10"/>
      <c r="G7" s="13"/>
      <c r="H7" s="12"/>
    </row>
    <row r="8" spans="1:8" ht="11.25">
      <c r="A8" s="9">
        <v>5</v>
      </c>
      <c r="B8" s="23" t="s">
        <v>13</v>
      </c>
      <c r="C8" s="25"/>
      <c r="D8" s="13"/>
      <c r="E8" s="10"/>
      <c r="F8" s="10"/>
      <c r="G8" s="13"/>
      <c r="H8" s="12"/>
    </row>
    <row r="9" spans="1:8" ht="11.25">
      <c r="A9" s="9">
        <v>6</v>
      </c>
      <c r="B9" s="23" t="s">
        <v>15</v>
      </c>
      <c r="C9" s="25"/>
      <c r="D9" s="10"/>
      <c r="E9" s="10"/>
      <c r="F9" s="10"/>
      <c r="G9" s="13"/>
      <c r="H9" s="12"/>
    </row>
    <row r="10" spans="1:8" ht="11.25">
      <c r="A10" s="9">
        <v>7</v>
      </c>
      <c r="B10" s="23" t="s">
        <v>17</v>
      </c>
      <c r="C10" s="24">
        <v>10000</v>
      </c>
      <c r="D10" s="11"/>
      <c r="E10" s="10"/>
      <c r="F10" s="10"/>
      <c r="G10" s="13"/>
      <c r="H10" s="12"/>
    </row>
    <row r="11" spans="1:8" ht="11.25">
      <c r="A11" s="9">
        <v>8</v>
      </c>
      <c r="B11" s="23" t="s">
        <v>19</v>
      </c>
      <c r="C11" s="24">
        <v>10000</v>
      </c>
      <c r="D11" s="11"/>
      <c r="E11" s="10"/>
      <c r="F11" s="10"/>
      <c r="G11" s="11"/>
      <c r="H11" s="14"/>
    </row>
    <row r="12" spans="1:8" ht="11.25">
      <c r="A12" s="9">
        <v>9</v>
      </c>
      <c r="B12" s="23" t="s">
        <v>21</v>
      </c>
      <c r="C12" s="24">
        <v>10000</v>
      </c>
      <c r="D12" s="11"/>
      <c r="E12" s="10"/>
      <c r="F12" s="10"/>
      <c r="G12" s="13"/>
      <c r="H12" s="14"/>
    </row>
    <row r="13" spans="1:8" ht="11.25">
      <c r="A13" s="9">
        <v>10</v>
      </c>
      <c r="B13" s="23" t="s">
        <v>23</v>
      </c>
      <c r="C13" s="24">
        <v>10000</v>
      </c>
      <c r="D13" s="11"/>
      <c r="E13" s="10"/>
      <c r="F13" s="10"/>
      <c r="G13" s="13"/>
      <c r="H13" s="12"/>
    </row>
    <row r="14" spans="1:8" ht="11.25">
      <c r="A14" s="9">
        <v>11</v>
      </c>
      <c r="B14" s="23" t="s">
        <v>25</v>
      </c>
      <c r="C14" s="25"/>
      <c r="D14" s="13"/>
      <c r="E14" s="10"/>
      <c r="F14" s="10"/>
      <c r="G14" s="13"/>
      <c r="H14" s="12"/>
    </row>
    <row r="15" spans="1:8" ht="11.25">
      <c r="A15" s="9">
        <v>12</v>
      </c>
      <c r="B15" s="23" t="s">
        <v>28</v>
      </c>
      <c r="C15" s="25"/>
      <c r="D15" s="13"/>
      <c r="E15" s="10"/>
      <c r="F15" s="10"/>
      <c r="G15" s="13"/>
      <c r="H15" s="12"/>
    </row>
    <row r="16" spans="1:8" ht="11.25">
      <c r="A16" s="9">
        <v>13</v>
      </c>
      <c r="B16" s="23" t="s">
        <v>30</v>
      </c>
      <c r="C16" s="24">
        <v>10000</v>
      </c>
      <c r="D16" s="11"/>
      <c r="E16" s="10"/>
      <c r="F16" s="10"/>
      <c r="G16" s="13"/>
      <c r="H16" s="14"/>
    </row>
    <row r="17" spans="1:8" ht="11.25">
      <c r="A17" s="9">
        <v>14</v>
      </c>
      <c r="B17" s="23" t="s">
        <v>32</v>
      </c>
      <c r="C17" s="24">
        <v>20000</v>
      </c>
      <c r="D17" s="11"/>
      <c r="E17" s="10"/>
      <c r="F17" s="11"/>
      <c r="G17" s="11"/>
      <c r="H17" s="12"/>
    </row>
    <row r="18" spans="1:4" ht="11.25">
      <c r="A18" s="10">
        <v>15</v>
      </c>
      <c r="B18" s="23" t="s">
        <v>6</v>
      </c>
      <c r="C18" s="24">
        <v>10000</v>
      </c>
      <c r="D18" s="12"/>
    </row>
    <row r="19" spans="1:4" ht="11.25">
      <c r="A19" s="10">
        <v>16</v>
      </c>
      <c r="B19" s="23" t="s">
        <v>8</v>
      </c>
      <c r="C19" s="25"/>
      <c r="D19" s="14"/>
    </row>
    <row r="20" spans="1:4" ht="11.25">
      <c r="A20" s="10">
        <v>17</v>
      </c>
      <c r="B20" s="23" t="s">
        <v>10</v>
      </c>
      <c r="C20" s="24">
        <v>10000</v>
      </c>
      <c r="D20" s="12"/>
    </row>
    <row r="21" spans="1:4" ht="11.25">
      <c r="A21" s="10">
        <v>18</v>
      </c>
      <c r="B21" s="23" t="s">
        <v>103</v>
      </c>
      <c r="C21" s="24">
        <v>10000</v>
      </c>
      <c r="D21" s="12"/>
    </row>
    <row r="22" spans="1:4" ht="11.25">
      <c r="A22" s="10">
        <v>19</v>
      </c>
      <c r="B22" s="23" t="s">
        <v>14</v>
      </c>
      <c r="C22" s="24">
        <v>10000</v>
      </c>
      <c r="D22" s="12"/>
    </row>
    <row r="23" spans="1:4" ht="11.25">
      <c r="A23" s="10">
        <v>20</v>
      </c>
      <c r="B23" s="23" t="s">
        <v>16</v>
      </c>
      <c r="C23" s="24">
        <v>10000</v>
      </c>
      <c r="D23" s="12"/>
    </row>
    <row r="24" spans="1:4" ht="11.25">
      <c r="A24" s="10">
        <v>21</v>
      </c>
      <c r="B24" s="23" t="s">
        <v>18</v>
      </c>
      <c r="C24" s="24">
        <v>10000</v>
      </c>
      <c r="D24" s="12"/>
    </row>
    <row r="25" spans="1:4" ht="11.25">
      <c r="A25" s="10">
        <v>22</v>
      </c>
      <c r="B25" s="23" t="s">
        <v>48</v>
      </c>
      <c r="C25" s="25"/>
      <c r="D25" s="14"/>
    </row>
    <row r="26" spans="1:4" ht="11.25">
      <c r="A26" s="10">
        <v>23</v>
      </c>
      <c r="B26" s="23" t="s">
        <v>22</v>
      </c>
      <c r="C26" s="24">
        <v>10000</v>
      </c>
      <c r="D26" s="14"/>
    </row>
    <row r="27" spans="1:4" ht="11.25">
      <c r="A27" s="10">
        <v>24</v>
      </c>
      <c r="B27" s="23" t="s">
        <v>24</v>
      </c>
      <c r="C27" s="24">
        <v>20000</v>
      </c>
      <c r="D27" s="12"/>
    </row>
    <row r="28" spans="1:4" ht="11.25">
      <c r="A28" s="10">
        <v>25</v>
      </c>
      <c r="B28" s="23" t="s">
        <v>27</v>
      </c>
      <c r="C28" s="24">
        <v>10000</v>
      </c>
      <c r="D28" s="12"/>
    </row>
    <row r="29" spans="1:4" ht="11.25">
      <c r="A29" s="10">
        <v>26</v>
      </c>
      <c r="B29" s="23" t="s">
        <v>29</v>
      </c>
      <c r="C29" s="24">
        <v>10000</v>
      </c>
      <c r="D29" s="12"/>
    </row>
    <row r="30" spans="1:4" ht="11.25">
      <c r="A30" s="10">
        <v>27</v>
      </c>
      <c r="B30" s="23"/>
      <c r="C30" s="24"/>
      <c r="D30" s="14"/>
    </row>
    <row r="31" spans="1:4" ht="11.25">
      <c r="A31" s="10">
        <v>28</v>
      </c>
      <c r="B31" s="25"/>
      <c r="C31" s="25"/>
      <c r="D31" s="12"/>
    </row>
    <row r="32" spans="1:8" ht="11.25">
      <c r="A32" s="30" t="s">
        <v>59</v>
      </c>
      <c r="B32" s="31"/>
      <c r="C32" s="31"/>
      <c r="D32" s="31"/>
      <c r="E32" s="31"/>
      <c r="F32" s="31"/>
      <c r="G32" s="31"/>
      <c r="H32" s="32"/>
    </row>
    <row r="33" spans="1:8" ht="11.25">
      <c r="A33" s="33" t="s">
        <v>60</v>
      </c>
      <c r="B33" s="34"/>
      <c r="C33" s="34"/>
      <c r="D33" s="34"/>
      <c r="E33" s="34"/>
      <c r="F33" s="34"/>
      <c r="G33" s="34"/>
      <c r="H33" s="35"/>
    </row>
    <row r="34" spans="1:8" ht="12" thickBot="1">
      <c r="A34" s="26" t="s">
        <v>61</v>
      </c>
      <c r="B34" s="27"/>
      <c r="C34" s="27"/>
      <c r="D34" s="27"/>
      <c r="E34" s="27"/>
      <c r="F34" s="27"/>
      <c r="G34" s="27"/>
      <c r="H34" s="28"/>
    </row>
  </sheetData>
  <mergeCells count="4">
    <mergeCell ref="A2:H2"/>
    <mergeCell ref="A32:H32"/>
    <mergeCell ref="A33:H33"/>
    <mergeCell ref="A34:H3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A2:H35"/>
  <sheetViews>
    <sheetView workbookViewId="0" topLeftCell="A7">
      <selection activeCell="F5" sqref="F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20.25" customHeight="1">
      <c r="A2" s="45" t="s">
        <v>62</v>
      </c>
      <c r="B2" s="46"/>
      <c r="C2" s="46"/>
      <c r="D2" s="46"/>
      <c r="E2" s="7"/>
      <c r="F2" s="7"/>
      <c r="G2" s="7"/>
      <c r="H2" s="8"/>
    </row>
    <row r="3" spans="1:8" ht="11.25">
      <c r="A3" s="48" t="s">
        <v>1</v>
      </c>
      <c r="B3" s="48" t="s">
        <v>2</v>
      </c>
      <c r="C3" s="48" t="s">
        <v>3</v>
      </c>
      <c r="D3" s="49"/>
      <c r="E3" s="56"/>
      <c r="F3" s="10"/>
      <c r="G3" s="10"/>
      <c r="H3" s="12"/>
    </row>
    <row r="4" spans="1:8" ht="11.25">
      <c r="A4" s="48">
        <v>1</v>
      </c>
      <c r="B4" s="51" t="s">
        <v>5</v>
      </c>
      <c r="C4" s="58">
        <v>10000</v>
      </c>
      <c r="D4" s="57"/>
      <c r="E4" s="56"/>
      <c r="F4" s="10"/>
      <c r="G4" s="10"/>
      <c r="H4" s="12"/>
    </row>
    <row r="5" spans="1:8" ht="11.25">
      <c r="A5" s="48">
        <v>2</v>
      </c>
      <c r="B5" s="51" t="s">
        <v>7</v>
      </c>
      <c r="C5" s="58">
        <v>10000</v>
      </c>
      <c r="D5" s="57"/>
      <c r="E5" s="56"/>
      <c r="F5" s="10"/>
      <c r="G5" s="11"/>
      <c r="H5" s="14"/>
    </row>
    <row r="6" spans="1:8" ht="11.25">
      <c r="A6" s="48">
        <v>3</v>
      </c>
      <c r="B6" s="51" t="s">
        <v>9</v>
      </c>
      <c r="C6" s="58">
        <v>10000</v>
      </c>
      <c r="D6" s="57"/>
      <c r="E6" s="56"/>
      <c r="F6" s="10"/>
      <c r="G6" s="10"/>
      <c r="H6" s="12"/>
    </row>
    <row r="7" spans="1:8" ht="11.25">
      <c r="A7" s="48">
        <v>4</v>
      </c>
      <c r="B7" s="51" t="s">
        <v>47</v>
      </c>
      <c r="C7" s="57"/>
      <c r="D7" s="58"/>
      <c r="E7" s="56"/>
      <c r="F7" s="10"/>
      <c r="G7" s="10"/>
      <c r="H7" s="12"/>
    </row>
    <row r="8" spans="1:8" ht="11.25">
      <c r="A8" s="48">
        <v>5</v>
      </c>
      <c r="B8" s="51" t="s">
        <v>13</v>
      </c>
      <c r="C8" s="57"/>
      <c r="D8" s="58"/>
      <c r="E8" s="56"/>
      <c r="F8" s="10"/>
      <c r="G8" s="10"/>
      <c r="H8" s="12"/>
    </row>
    <row r="9" spans="1:8" ht="11.25">
      <c r="A9" s="48">
        <v>6</v>
      </c>
      <c r="B9" s="51" t="s">
        <v>15</v>
      </c>
      <c r="C9" s="58">
        <v>10000</v>
      </c>
      <c r="D9" s="57"/>
      <c r="E9" s="56"/>
      <c r="F9" s="10"/>
      <c r="G9" s="10"/>
      <c r="H9" s="12"/>
    </row>
    <row r="10" spans="1:8" ht="11.25">
      <c r="A10" s="48">
        <v>7</v>
      </c>
      <c r="B10" s="51" t="s">
        <v>17</v>
      </c>
      <c r="C10" s="58">
        <v>10000</v>
      </c>
      <c r="D10" s="57"/>
      <c r="E10" s="56"/>
      <c r="F10" s="10"/>
      <c r="G10" s="10"/>
      <c r="H10" s="12"/>
    </row>
    <row r="11" spans="1:8" ht="11.25">
      <c r="A11" s="48">
        <v>8</v>
      </c>
      <c r="B11" s="51" t="s">
        <v>19</v>
      </c>
      <c r="C11" s="58">
        <v>10000</v>
      </c>
      <c r="D11" s="57"/>
      <c r="E11" s="56"/>
      <c r="F11" s="10"/>
      <c r="G11" s="11"/>
      <c r="H11" s="29"/>
    </row>
    <row r="12" spans="1:8" ht="11.25">
      <c r="A12" s="48">
        <v>9</v>
      </c>
      <c r="B12" s="51" t="s">
        <v>21</v>
      </c>
      <c r="C12" s="58">
        <v>10000</v>
      </c>
      <c r="D12" s="57"/>
      <c r="E12" s="56"/>
      <c r="F12" s="10"/>
      <c r="G12" s="11"/>
      <c r="H12" s="29"/>
    </row>
    <row r="13" spans="1:8" ht="11.25">
      <c r="A13" s="48">
        <v>10</v>
      </c>
      <c r="B13" s="51" t="s">
        <v>23</v>
      </c>
      <c r="C13" s="58">
        <v>10000</v>
      </c>
      <c r="D13" s="57"/>
      <c r="E13" s="56"/>
      <c r="F13" s="10"/>
      <c r="G13" s="11"/>
      <c r="H13" s="29"/>
    </row>
    <row r="14" spans="1:8" ht="11.25">
      <c r="A14" s="48">
        <v>11</v>
      </c>
      <c r="B14" s="51" t="s">
        <v>25</v>
      </c>
      <c r="C14" s="57"/>
      <c r="D14" s="58"/>
      <c r="E14" s="56"/>
      <c r="F14" s="10"/>
      <c r="G14" s="10"/>
      <c r="H14" s="12"/>
    </row>
    <row r="15" spans="1:8" ht="11.25">
      <c r="A15" s="48">
        <v>12</v>
      </c>
      <c r="B15" s="51" t="s">
        <v>28</v>
      </c>
      <c r="C15" s="58">
        <v>20000</v>
      </c>
      <c r="D15" s="57"/>
      <c r="E15" s="56"/>
      <c r="F15" s="10"/>
      <c r="G15" s="10"/>
      <c r="H15" s="12"/>
    </row>
    <row r="16" spans="1:8" ht="11.25">
      <c r="A16" s="48">
        <v>13</v>
      </c>
      <c r="B16" s="51" t="s">
        <v>30</v>
      </c>
      <c r="C16" s="58">
        <v>20000</v>
      </c>
      <c r="D16" s="57"/>
      <c r="E16" s="56"/>
      <c r="F16" s="52"/>
      <c r="G16" s="53"/>
      <c r="H16" s="29"/>
    </row>
    <row r="17" spans="1:8" ht="11.25">
      <c r="A17" s="48">
        <v>14</v>
      </c>
      <c r="B17" s="51" t="s">
        <v>32</v>
      </c>
      <c r="C17" s="57"/>
      <c r="D17" s="51"/>
      <c r="E17" s="56"/>
      <c r="F17" s="11"/>
      <c r="G17" s="11"/>
      <c r="H17" s="12"/>
    </row>
    <row r="18" spans="1:4" ht="11.25">
      <c r="A18" s="48">
        <v>15</v>
      </c>
      <c r="B18" s="51" t="s">
        <v>6</v>
      </c>
      <c r="C18" s="58">
        <v>10000</v>
      </c>
      <c r="D18" s="57"/>
    </row>
    <row r="19" spans="1:4" ht="11.25">
      <c r="A19" s="48">
        <v>16</v>
      </c>
      <c r="B19" s="51" t="s">
        <v>8</v>
      </c>
      <c r="C19" s="57"/>
      <c r="D19" s="58"/>
    </row>
    <row r="20" spans="1:4" ht="11.25">
      <c r="A20" s="48">
        <v>17</v>
      </c>
      <c r="B20" s="51" t="s">
        <v>10</v>
      </c>
      <c r="C20" s="58">
        <v>10000</v>
      </c>
      <c r="D20" s="57"/>
    </row>
    <row r="21" spans="1:4" ht="11.25">
      <c r="A21" s="48">
        <v>18</v>
      </c>
      <c r="B21" s="51" t="s">
        <v>103</v>
      </c>
      <c r="C21" s="58">
        <v>10000</v>
      </c>
      <c r="D21" s="57"/>
    </row>
    <row r="22" spans="1:4" ht="11.25">
      <c r="A22" s="48">
        <v>19</v>
      </c>
      <c r="B22" s="51" t="s">
        <v>14</v>
      </c>
      <c r="C22" s="58">
        <v>10000</v>
      </c>
      <c r="D22" s="57"/>
    </row>
    <row r="23" spans="1:4" ht="11.25">
      <c r="A23" s="48">
        <v>20</v>
      </c>
      <c r="B23" s="51" t="s">
        <v>16</v>
      </c>
      <c r="C23" s="58">
        <v>10000</v>
      </c>
      <c r="D23" s="57"/>
    </row>
    <row r="24" spans="1:4" ht="11.25">
      <c r="A24" s="48">
        <v>21</v>
      </c>
      <c r="B24" s="51" t="s">
        <v>18</v>
      </c>
      <c r="C24" s="58">
        <v>10000</v>
      </c>
      <c r="D24" s="57"/>
    </row>
    <row r="25" spans="1:4" ht="11.25">
      <c r="A25" s="48">
        <v>22</v>
      </c>
      <c r="B25" s="51" t="s">
        <v>48</v>
      </c>
      <c r="C25" s="57"/>
      <c r="D25" s="51"/>
    </row>
    <row r="26" spans="1:4" ht="11.25">
      <c r="A26" s="48">
        <v>23</v>
      </c>
      <c r="B26" s="51" t="s">
        <v>22</v>
      </c>
      <c r="C26" s="57"/>
      <c r="D26" s="51"/>
    </row>
    <row r="27" spans="1:4" ht="11.25">
      <c r="A27" s="48">
        <v>24</v>
      </c>
      <c r="B27" s="51" t="s">
        <v>24</v>
      </c>
      <c r="C27" s="57"/>
      <c r="D27" s="51"/>
    </row>
    <row r="28" spans="1:4" ht="11.25">
      <c r="A28" s="48">
        <v>25</v>
      </c>
      <c r="B28" s="51" t="s">
        <v>27</v>
      </c>
      <c r="C28" s="58">
        <v>10000</v>
      </c>
      <c r="D28" s="57"/>
    </row>
    <row r="29" spans="1:4" ht="11.25">
      <c r="A29" s="48">
        <v>26</v>
      </c>
      <c r="B29" s="51" t="s">
        <v>29</v>
      </c>
      <c r="C29" s="58">
        <v>10000</v>
      </c>
      <c r="D29" s="57"/>
    </row>
    <row r="30" spans="1:4" ht="11.25">
      <c r="A30" s="48">
        <v>28</v>
      </c>
      <c r="B30" s="57"/>
      <c r="C30" s="57"/>
      <c r="D30" s="57"/>
    </row>
    <row r="31" spans="1:8" ht="11.25">
      <c r="A31" s="49"/>
      <c r="B31" s="57"/>
      <c r="C31" s="57"/>
      <c r="D31" s="57"/>
      <c r="E31" s="54"/>
      <c r="F31" s="54"/>
      <c r="G31" s="54"/>
      <c r="H31" s="55"/>
    </row>
    <row r="32" spans="1:8" ht="16.5" customHeight="1">
      <c r="A32" s="33" t="s">
        <v>120</v>
      </c>
      <c r="B32" s="34"/>
      <c r="C32" s="34"/>
      <c r="D32" s="34"/>
      <c r="E32" s="34"/>
      <c r="F32" s="34"/>
      <c r="G32" s="34"/>
      <c r="H32" s="35"/>
    </row>
    <row r="33" spans="1:8" ht="16.5" customHeight="1">
      <c r="A33" s="33" t="s">
        <v>63</v>
      </c>
      <c r="B33" s="34"/>
      <c r="C33" s="34"/>
      <c r="D33" s="34"/>
      <c r="E33" s="34"/>
      <c r="F33" s="34"/>
      <c r="G33" s="34"/>
      <c r="H33" s="35"/>
    </row>
    <row r="34" spans="1:8" ht="16.5" customHeight="1">
      <c r="A34" s="33" t="s">
        <v>64</v>
      </c>
      <c r="B34" s="34"/>
      <c r="C34" s="34"/>
      <c r="D34" s="34"/>
      <c r="E34" s="34"/>
      <c r="F34" s="34"/>
      <c r="G34" s="34"/>
      <c r="H34" s="35"/>
    </row>
    <row r="35" spans="1:8" ht="12" thickBot="1">
      <c r="A35" s="36" t="s">
        <v>65</v>
      </c>
      <c r="B35" s="37"/>
      <c r="C35" s="37"/>
      <c r="D35" s="37"/>
      <c r="E35" s="37"/>
      <c r="F35" s="37"/>
      <c r="G35" s="37"/>
      <c r="H35" s="38"/>
    </row>
  </sheetData>
  <mergeCells count="6">
    <mergeCell ref="A33:H33"/>
    <mergeCell ref="A34:H34"/>
    <mergeCell ref="A35:H35"/>
    <mergeCell ref="F16:G16"/>
    <mergeCell ref="A2:H2"/>
    <mergeCell ref="A32:H3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A2:I38"/>
  <sheetViews>
    <sheetView zoomScale="130" zoomScaleNormal="130" workbookViewId="0" topLeftCell="A13">
      <selection activeCell="A35" sqref="A35:I3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9" ht="20.25" customHeight="1">
      <c r="A2" s="6" t="s">
        <v>66</v>
      </c>
      <c r="B2" s="46"/>
      <c r="C2" s="46"/>
      <c r="D2" s="7"/>
      <c r="E2" s="7"/>
      <c r="F2" s="7"/>
      <c r="G2" s="7"/>
      <c r="H2" s="7"/>
      <c r="I2" s="8"/>
    </row>
    <row r="3" spans="1:9" ht="11.25">
      <c r="A3" s="67" t="s">
        <v>1</v>
      </c>
      <c r="B3" s="48" t="s">
        <v>2</v>
      </c>
      <c r="C3" s="48" t="s">
        <v>3</v>
      </c>
      <c r="D3" s="66"/>
      <c r="E3" s="10"/>
      <c r="F3" s="10"/>
      <c r="G3" s="59"/>
      <c r="H3" s="60"/>
      <c r="I3" s="12"/>
    </row>
    <row r="4" spans="1:9" ht="11.25">
      <c r="A4" s="67">
        <v>1</v>
      </c>
      <c r="B4" s="51" t="s">
        <v>5</v>
      </c>
      <c r="C4" s="70">
        <v>10000</v>
      </c>
      <c r="D4" s="66"/>
      <c r="E4" s="10"/>
      <c r="F4" s="10"/>
      <c r="G4" s="61"/>
      <c r="H4" s="62"/>
      <c r="I4" s="12"/>
    </row>
    <row r="5" spans="1:9" ht="11.25">
      <c r="A5" s="67">
        <v>2</v>
      </c>
      <c r="B5" s="51" t="s">
        <v>7</v>
      </c>
      <c r="C5" s="70">
        <v>10000</v>
      </c>
      <c r="D5" s="66"/>
      <c r="E5" s="10"/>
      <c r="F5" s="10"/>
      <c r="G5" s="63"/>
      <c r="H5" s="64"/>
      <c r="I5" s="14"/>
    </row>
    <row r="6" spans="1:9" ht="11.25">
      <c r="A6" s="67">
        <v>3</v>
      </c>
      <c r="B6" s="51" t="s">
        <v>9</v>
      </c>
      <c r="C6" s="70">
        <v>10000</v>
      </c>
      <c r="D6" s="66"/>
      <c r="E6" s="10"/>
      <c r="F6" s="10"/>
      <c r="G6" s="61"/>
      <c r="H6" s="62"/>
      <c r="I6" s="12"/>
    </row>
    <row r="7" spans="1:9" ht="11.25">
      <c r="A7" s="67">
        <v>4</v>
      </c>
      <c r="B7" s="51" t="s">
        <v>47</v>
      </c>
      <c r="C7" s="70"/>
      <c r="D7" s="69"/>
      <c r="E7" s="10"/>
      <c r="F7" s="10"/>
      <c r="G7" s="61"/>
      <c r="H7" s="62"/>
      <c r="I7" s="12"/>
    </row>
    <row r="8" spans="1:9" ht="11.25">
      <c r="A8" s="67">
        <v>5</v>
      </c>
      <c r="B8" s="51" t="s">
        <v>13</v>
      </c>
      <c r="C8" s="70">
        <v>10000</v>
      </c>
      <c r="D8" s="66"/>
      <c r="E8" s="10"/>
      <c r="F8" s="10"/>
      <c r="G8" s="61"/>
      <c r="H8" s="62"/>
      <c r="I8" s="12"/>
    </row>
    <row r="9" spans="1:9" ht="11.25">
      <c r="A9" s="67">
        <v>6</v>
      </c>
      <c r="B9" s="51" t="s">
        <v>15</v>
      </c>
      <c r="C9" s="70">
        <v>10000</v>
      </c>
      <c r="D9" s="66"/>
      <c r="E9" s="10"/>
      <c r="F9" s="10"/>
      <c r="G9" s="61"/>
      <c r="H9" s="62"/>
      <c r="I9" s="12"/>
    </row>
    <row r="10" spans="1:9" ht="11.25">
      <c r="A10" s="67">
        <v>7</v>
      </c>
      <c r="B10" s="51" t="s">
        <v>17</v>
      </c>
      <c r="C10" s="70">
        <v>10000</v>
      </c>
      <c r="D10" s="66"/>
      <c r="E10" s="10"/>
      <c r="F10" s="10"/>
      <c r="G10" s="61"/>
      <c r="H10" s="62"/>
      <c r="I10" s="12"/>
    </row>
    <row r="11" spans="1:9" ht="11.25">
      <c r="A11" s="67">
        <v>8</v>
      </c>
      <c r="B11" s="51" t="s">
        <v>19</v>
      </c>
      <c r="C11" s="70">
        <v>10000</v>
      </c>
      <c r="D11" s="66"/>
      <c r="E11" s="10"/>
      <c r="F11" s="10"/>
      <c r="G11" s="63"/>
      <c r="H11" s="64"/>
      <c r="I11" s="14"/>
    </row>
    <row r="12" spans="1:9" ht="11.25">
      <c r="A12" s="67">
        <v>9</v>
      </c>
      <c r="B12" s="51" t="s">
        <v>21</v>
      </c>
      <c r="C12" s="70">
        <v>20000</v>
      </c>
      <c r="D12" s="66"/>
      <c r="E12" s="10"/>
      <c r="F12" s="10"/>
      <c r="G12" s="61"/>
      <c r="H12" s="62"/>
      <c r="I12" s="12"/>
    </row>
    <row r="13" spans="1:9" ht="11.25">
      <c r="A13" s="67">
        <v>10</v>
      </c>
      <c r="B13" s="51" t="s">
        <v>23</v>
      </c>
      <c r="C13" s="70">
        <v>10000</v>
      </c>
      <c r="D13" s="66"/>
      <c r="E13" s="10"/>
      <c r="F13" s="10"/>
      <c r="G13" s="59"/>
      <c r="H13" s="60"/>
      <c r="I13" s="12"/>
    </row>
    <row r="14" spans="1:9" ht="11.25">
      <c r="A14" s="67">
        <v>11</v>
      </c>
      <c r="B14" s="51" t="s">
        <v>25</v>
      </c>
      <c r="C14" s="70"/>
      <c r="D14" s="69"/>
      <c r="E14" s="10"/>
      <c r="F14" s="10"/>
      <c r="G14" s="61"/>
      <c r="H14" s="62"/>
      <c r="I14" s="12"/>
    </row>
    <row r="15" spans="1:9" ht="11.25">
      <c r="A15" s="67">
        <v>12</v>
      </c>
      <c r="B15" s="51" t="s">
        <v>28</v>
      </c>
      <c r="C15" s="70"/>
      <c r="D15" s="69"/>
      <c r="E15" s="10"/>
      <c r="F15" s="10"/>
      <c r="G15" s="61"/>
      <c r="H15" s="62"/>
      <c r="I15" s="12"/>
    </row>
    <row r="16" spans="1:9" ht="11.25">
      <c r="A16" s="67">
        <v>13</v>
      </c>
      <c r="B16" s="51" t="s">
        <v>30</v>
      </c>
      <c r="C16" s="70"/>
      <c r="D16" s="69"/>
      <c r="E16" s="10"/>
      <c r="F16" s="59"/>
      <c r="G16" s="60"/>
      <c r="H16" s="13"/>
      <c r="I16" s="14"/>
    </row>
    <row r="17" spans="1:9" ht="11.25">
      <c r="A17" s="67">
        <v>14</v>
      </c>
      <c r="B17" s="51" t="s">
        <v>32</v>
      </c>
      <c r="C17" s="70">
        <v>20000</v>
      </c>
      <c r="D17" s="66"/>
      <c r="E17" s="10"/>
      <c r="F17" s="11"/>
      <c r="G17" s="63"/>
      <c r="H17" s="64"/>
      <c r="I17" s="12"/>
    </row>
    <row r="18" spans="1:5" ht="11.25">
      <c r="A18" s="68">
        <v>15</v>
      </c>
      <c r="B18" s="51" t="s">
        <v>6</v>
      </c>
      <c r="C18" s="70">
        <v>10000</v>
      </c>
      <c r="D18" s="65"/>
      <c r="E18" s="12"/>
    </row>
    <row r="19" spans="1:5" ht="11.25">
      <c r="A19" s="68">
        <v>16</v>
      </c>
      <c r="B19" s="51" t="s">
        <v>8</v>
      </c>
      <c r="C19" s="70"/>
      <c r="D19" s="66"/>
      <c r="E19" s="14"/>
    </row>
    <row r="20" spans="1:5" ht="11.25">
      <c r="A20" s="68">
        <v>17</v>
      </c>
      <c r="B20" s="51" t="s">
        <v>10</v>
      </c>
      <c r="C20" s="70">
        <v>10000</v>
      </c>
      <c r="D20" s="65"/>
      <c r="E20" s="12"/>
    </row>
    <row r="21" spans="1:5" ht="11.25">
      <c r="A21" s="68">
        <v>18</v>
      </c>
      <c r="B21" s="51" t="s">
        <v>103</v>
      </c>
      <c r="C21" s="70">
        <v>10000</v>
      </c>
      <c r="D21" s="65"/>
      <c r="E21" s="12"/>
    </row>
    <row r="22" spans="1:5" ht="11.25">
      <c r="A22" s="68">
        <v>19</v>
      </c>
      <c r="B22" s="51" t="s">
        <v>14</v>
      </c>
      <c r="C22" s="70">
        <v>10000</v>
      </c>
      <c r="D22" s="65"/>
      <c r="E22" s="12"/>
    </row>
    <row r="23" spans="1:5" ht="11.25">
      <c r="A23" s="68">
        <v>20</v>
      </c>
      <c r="B23" s="51" t="s">
        <v>16</v>
      </c>
      <c r="C23" s="70">
        <v>10000</v>
      </c>
      <c r="D23" s="65"/>
      <c r="E23" s="12"/>
    </row>
    <row r="24" spans="1:5" ht="11.25">
      <c r="A24" s="68">
        <v>21</v>
      </c>
      <c r="B24" s="51" t="s">
        <v>18</v>
      </c>
      <c r="C24" s="70">
        <v>10000</v>
      </c>
      <c r="D24" s="65"/>
      <c r="E24" s="12"/>
    </row>
    <row r="25" spans="1:5" ht="11.25">
      <c r="A25" s="68">
        <v>22</v>
      </c>
      <c r="B25" s="51" t="s">
        <v>48</v>
      </c>
      <c r="C25" s="70"/>
      <c r="D25" s="66"/>
      <c r="E25" s="14"/>
    </row>
    <row r="26" spans="1:5" ht="11.25">
      <c r="A26" s="68">
        <v>23</v>
      </c>
      <c r="B26" s="51" t="s">
        <v>22</v>
      </c>
      <c r="C26" s="70">
        <v>10000</v>
      </c>
      <c r="D26" s="65"/>
      <c r="E26" s="12"/>
    </row>
    <row r="27" spans="1:5" ht="11.25">
      <c r="A27" s="68">
        <v>24</v>
      </c>
      <c r="B27" s="51" t="s">
        <v>24</v>
      </c>
      <c r="C27" s="70">
        <v>10000</v>
      </c>
      <c r="D27" s="66"/>
      <c r="E27" s="12"/>
    </row>
    <row r="28" spans="1:5" ht="11.25">
      <c r="A28" s="68">
        <v>25</v>
      </c>
      <c r="B28" s="51" t="s">
        <v>27</v>
      </c>
      <c r="C28" s="70">
        <v>20000</v>
      </c>
      <c r="D28" s="65"/>
      <c r="E28" s="12"/>
    </row>
    <row r="29" spans="1:5" ht="11.25">
      <c r="A29" s="68">
        <v>26</v>
      </c>
      <c r="B29" s="51" t="s">
        <v>29</v>
      </c>
      <c r="C29" s="70">
        <v>10000</v>
      </c>
      <c r="D29" s="65"/>
      <c r="E29" s="12"/>
    </row>
    <row r="30" spans="1:5" ht="11.25">
      <c r="A30" s="68">
        <v>27</v>
      </c>
      <c r="B30" s="51"/>
      <c r="C30" s="51"/>
      <c r="D30" s="69"/>
      <c r="E30" s="14"/>
    </row>
    <row r="31" spans="1:5" ht="11.25">
      <c r="A31" s="68">
        <v>28</v>
      </c>
      <c r="B31" s="51"/>
      <c r="C31" s="51"/>
      <c r="D31" s="66"/>
      <c r="E31" s="12"/>
    </row>
    <row r="32" spans="1:9" ht="11.25">
      <c r="A32" s="30" t="s">
        <v>67</v>
      </c>
      <c r="B32" s="34"/>
      <c r="C32" s="34"/>
      <c r="D32" s="31"/>
      <c r="E32" s="31"/>
      <c r="F32" s="31"/>
      <c r="G32" s="31"/>
      <c r="H32" s="31"/>
      <c r="I32" s="32"/>
    </row>
    <row r="33" spans="1:9" ht="11.25">
      <c r="A33" s="33" t="s">
        <v>68</v>
      </c>
      <c r="B33" s="34"/>
      <c r="C33" s="34"/>
      <c r="D33" s="34"/>
      <c r="E33" s="34"/>
      <c r="F33" s="34"/>
      <c r="G33" s="34"/>
      <c r="H33" s="34"/>
      <c r="I33" s="35"/>
    </row>
    <row r="34" spans="1:9" ht="11.25">
      <c r="A34" s="33" t="s">
        <v>125</v>
      </c>
      <c r="B34" s="34"/>
      <c r="C34" s="34"/>
      <c r="D34" s="34"/>
      <c r="E34" s="34"/>
      <c r="F34" s="34"/>
      <c r="G34" s="34"/>
      <c r="H34" s="34"/>
      <c r="I34" s="35"/>
    </row>
    <row r="35" spans="1:9" ht="11.25">
      <c r="A35" s="33" t="s">
        <v>128</v>
      </c>
      <c r="B35" s="34"/>
      <c r="C35" s="34"/>
      <c r="D35" s="34"/>
      <c r="E35" s="34"/>
      <c r="F35" s="34"/>
      <c r="G35" s="34"/>
      <c r="H35" s="34"/>
      <c r="I35" s="35"/>
    </row>
    <row r="36" spans="1:9" ht="11.25">
      <c r="A36" s="33" t="s">
        <v>126</v>
      </c>
      <c r="B36" s="34"/>
      <c r="C36" s="34"/>
      <c r="D36" s="34"/>
      <c r="E36" s="34"/>
      <c r="F36" s="34"/>
      <c r="G36" s="34"/>
      <c r="H36" s="34"/>
      <c r="I36" s="35"/>
    </row>
    <row r="37" spans="1:9" ht="11.25">
      <c r="A37" s="33" t="s">
        <v>69</v>
      </c>
      <c r="B37" s="34"/>
      <c r="C37" s="34"/>
      <c r="D37" s="34"/>
      <c r="E37" s="34"/>
      <c r="F37" s="34"/>
      <c r="G37" s="34"/>
      <c r="H37" s="34"/>
      <c r="I37" s="35"/>
    </row>
    <row r="38" spans="1:9" ht="12" thickBot="1">
      <c r="A38" s="36" t="s">
        <v>70</v>
      </c>
      <c r="B38" s="37"/>
      <c r="C38" s="37"/>
      <c r="D38" s="37"/>
      <c r="E38" s="37"/>
      <c r="F38" s="37"/>
      <c r="G38" s="37"/>
      <c r="H38" s="37"/>
      <c r="I38" s="38"/>
    </row>
  </sheetData>
  <mergeCells count="23">
    <mergeCell ref="A36:I36"/>
    <mergeCell ref="A37:I37"/>
    <mergeCell ref="A38:I38"/>
    <mergeCell ref="A32:I32"/>
    <mergeCell ref="A33:I33"/>
    <mergeCell ref="A34:I34"/>
    <mergeCell ref="A35:I35"/>
    <mergeCell ref="G15:H15"/>
    <mergeCell ref="F16:G16"/>
    <mergeCell ref="G17:H17"/>
    <mergeCell ref="A2:I2"/>
    <mergeCell ref="G11:H11"/>
    <mergeCell ref="G12:H12"/>
    <mergeCell ref="G13:H13"/>
    <mergeCell ref="G14:H14"/>
    <mergeCell ref="G7:H7"/>
    <mergeCell ref="G8:H8"/>
    <mergeCell ref="G9:H9"/>
    <mergeCell ref="G10:H10"/>
    <mergeCell ref="G3:H3"/>
    <mergeCell ref="G4:H4"/>
    <mergeCell ref="G5:H5"/>
    <mergeCell ref="G6:H6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tabColor indexed="11"/>
  </sheetPr>
  <dimension ref="A2:D49"/>
  <sheetViews>
    <sheetView workbookViewId="0" topLeftCell="A1">
      <selection activeCell="D28" sqref="D28"/>
    </sheetView>
  </sheetViews>
  <sheetFormatPr defaultColWidth="8.88671875" defaultRowHeight="13.5"/>
  <cols>
    <col min="1" max="1" width="3.88671875" style="5" customWidth="1"/>
    <col min="2" max="3" width="8.88671875" style="5" customWidth="1"/>
    <col min="4" max="4" width="45.4453125" style="5" customWidth="1"/>
    <col min="5" max="16384" width="8.88671875" style="5" customWidth="1"/>
  </cols>
  <sheetData>
    <row r="1" ht="11.25"/>
    <row r="2" ht="11.25">
      <c r="D2" s="71" t="s">
        <v>71</v>
      </c>
    </row>
    <row r="3" ht="11.25">
      <c r="D3" s="72"/>
    </row>
    <row r="4" spans="1:4" ht="11.25">
      <c r="A4" s="75">
        <v>1</v>
      </c>
      <c r="B4" s="76" t="s">
        <v>5</v>
      </c>
      <c r="C4" s="76">
        <v>10000</v>
      </c>
      <c r="D4" s="16"/>
    </row>
    <row r="5" spans="1:4" ht="11.25">
      <c r="A5" s="75">
        <v>2</v>
      </c>
      <c r="B5" s="76" t="s">
        <v>7</v>
      </c>
      <c r="C5" s="76">
        <v>10000</v>
      </c>
      <c r="D5" s="16"/>
    </row>
    <row r="6" spans="1:4" ht="11.25">
      <c r="A6" s="75">
        <v>3</v>
      </c>
      <c r="B6" s="76" t="s">
        <v>9</v>
      </c>
      <c r="C6" s="76">
        <v>10000</v>
      </c>
      <c r="D6" s="16"/>
    </row>
    <row r="7" spans="1:4" ht="11.25">
      <c r="A7" s="75">
        <v>4</v>
      </c>
      <c r="B7" s="76" t="s">
        <v>13</v>
      </c>
      <c r="C7" s="76">
        <v>20000</v>
      </c>
      <c r="D7" s="16"/>
    </row>
    <row r="8" spans="1:4" ht="11.25">
      <c r="A8" s="75">
        <v>5</v>
      </c>
      <c r="B8" s="76" t="s">
        <v>15</v>
      </c>
      <c r="C8" s="76">
        <v>10000</v>
      </c>
      <c r="D8" s="16"/>
    </row>
    <row r="9" spans="1:4" ht="11.25">
      <c r="A9" s="75">
        <v>6</v>
      </c>
      <c r="B9" s="76" t="s">
        <v>17</v>
      </c>
      <c r="C9" s="76">
        <v>10000</v>
      </c>
      <c r="D9" s="16"/>
    </row>
    <row r="10" spans="1:4" ht="11.25">
      <c r="A10" s="75">
        <v>7</v>
      </c>
      <c r="B10" s="76" t="s">
        <v>19</v>
      </c>
      <c r="C10" s="76">
        <v>10000</v>
      </c>
      <c r="D10" s="16"/>
    </row>
    <row r="11" spans="1:4" ht="11.25">
      <c r="A11" s="75">
        <v>8</v>
      </c>
      <c r="B11" s="76" t="s">
        <v>23</v>
      </c>
      <c r="C11" s="76">
        <v>10000</v>
      </c>
      <c r="D11" s="16"/>
    </row>
    <row r="12" spans="1:4" ht="11.25">
      <c r="A12" s="75">
        <v>9</v>
      </c>
      <c r="B12" s="76" t="s">
        <v>28</v>
      </c>
      <c r="C12" s="76">
        <v>30000</v>
      </c>
      <c r="D12" s="16"/>
    </row>
    <row r="13" spans="1:4" ht="11.25">
      <c r="A13" s="75">
        <v>10</v>
      </c>
      <c r="B13" s="76" t="s">
        <v>30</v>
      </c>
      <c r="C13" s="76">
        <v>10000</v>
      </c>
      <c r="D13" s="16"/>
    </row>
    <row r="14" spans="1:4" ht="11.25">
      <c r="A14" s="75">
        <v>11</v>
      </c>
      <c r="B14" s="76" t="s">
        <v>6</v>
      </c>
      <c r="C14" s="76">
        <v>10000</v>
      </c>
      <c r="D14" s="16"/>
    </row>
    <row r="15" spans="1:4" ht="11.25">
      <c r="A15" s="75">
        <v>12</v>
      </c>
      <c r="B15" s="76" t="s">
        <v>10</v>
      </c>
      <c r="C15" s="76">
        <v>10000</v>
      </c>
      <c r="D15" s="16"/>
    </row>
    <row r="16" spans="1:4" ht="11.25">
      <c r="A16" s="75">
        <v>13</v>
      </c>
      <c r="B16" s="76" t="s">
        <v>103</v>
      </c>
      <c r="C16" s="76">
        <v>10000</v>
      </c>
      <c r="D16" s="16"/>
    </row>
    <row r="17" spans="1:4" ht="11.25">
      <c r="A17" s="75">
        <v>14</v>
      </c>
      <c r="B17" s="76" t="s">
        <v>14</v>
      </c>
      <c r="C17" s="76">
        <v>10000</v>
      </c>
      <c r="D17" s="16"/>
    </row>
    <row r="18" spans="1:4" ht="11.25">
      <c r="A18" s="75">
        <v>15</v>
      </c>
      <c r="B18" s="76" t="s">
        <v>22</v>
      </c>
      <c r="C18" s="76">
        <v>10000</v>
      </c>
      <c r="D18" s="16"/>
    </row>
    <row r="19" spans="1:4" ht="11.25">
      <c r="A19" s="75">
        <v>16</v>
      </c>
      <c r="B19" s="76" t="s">
        <v>24</v>
      </c>
      <c r="C19" s="76">
        <v>10000</v>
      </c>
      <c r="D19" s="16"/>
    </row>
    <row r="20" spans="1:4" ht="11.25">
      <c r="A20" s="75">
        <v>17</v>
      </c>
      <c r="B20" s="76" t="s">
        <v>29</v>
      </c>
      <c r="C20" s="76">
        <v>10000</v>
      </c>
      <c r="D20" s="16"/>
    </row>
    <row r="21" spans="1:4" ht="11.25">
      <c r="A21" s="75">
        <v>18</v>
      </c>
      <c r="B21" s="76" t="s">
        <v>16</v>
      </c>
      <c r="C21" s="76">
        <v>10000</v>
      </c>
      <c r="D21" s="16"/>
    </row>
    <row r="22" spans="1:4" ht="11.25">
      <c r="A22" s="75">
        <v>19</v>
      </c>
      <c r="B22" s="76" t="s">
        <v>18</v>
      </c>
      <c r="C22" s="76">
        <v>10000</v>
      </c>
      <c r="D22" s="16"/>
    </row>
    <row r="23" spans="1:4" ht="11.25">
      <c r="A23" s="75">
        <v>20</v>
      </c>
      <c r="B23" s="76" t="s">
        <v>112</v>
      </c>
      <c r="C23" s="76"/>
      <c r="D23" s="16"/>
    </row>
    <row r="24" spans="1:4" ht="11.25">
      <c r="A24" s="75">
        <v>21</v>
      </c>
      <c r="B24" s="76" t="s">
        <v>113</v>
      </c>
      <c r="C24" s="76"/>
      <c r="D24" s="16"/>
    </row>
    <row r="25" spans="1:4" ht="11.25">
      <c r="A25" s="75">
        <v>22</v>
      </c>
      <c r="B25" s="76" t="s">
        <v>114</v>
      </c>
      <c r="C25" s="76"/>
      <c r="D25" s="16"/>
    </row>
    <row r="26" spans="1:4" ht="11.25">
      <c r="A26" s="75">
        <v>23</v>
      </c>
      <c r="B26" s="76" t="s">
        <v>115</v>
      </c>
      <c r="C26" s="76"/>
      <c r="D26" s="16"/>
    </row>
    <row r="27" spans="1:4" ht="11.25">
      <c r="A27" s="75">
        <v>24</v>
      </c>
      <c r="B27" s="76" t="s">
        <v>116</v>
      </c>
      <c r="C27" s="76"/>
      <c r="D27" s="16"/>
    </row>
    <row r="28" spans="1:4" ht="11.25">
      <c r="A28" s="75">
        <v>25</v>
      </c>
      <c r="B28" s="76" t="s">
        <v>117</v>
      </c>
      <c r="C28" s="76"/>
      <c r="D28" s="16"/>
    </row>
    <row r="29" spans="1:4" ht="11.25">
      <c r="A29" s="75">
        <v>26</v>
      </c>
      <c r="B29" s="76" t="s">
        <v>118</v>
      </c>
      <c r="C29" s="76"/>
      <c r="D29" s="16"/>
    </row>
    <row r="30" spans="1:4" ht="11.25">
      <c r="A30" s="75">
        <v>27</v>
      </c>
      <c r="B30" s="76"/>
      <c r="C30" s="76"/>
      <c r="D30" s="16"/>
    </row>
    <row r="31" spans="1:4" ht="11.25">
      <c r="A31" s="75">
        <v>28</v>
      </c>
      <c r="B31" s="76"/>
      <c r="C31" s="76"/>
      <c r="D31" s="16"/>
    </row>
    <row r="32" spans="1:4" ht="11.25">
      <c r="A32" s="75">
        <v>29</v>
      </c>
      <c r="B32" s="75"/>
      <c r="C32" s="75"/>
      <c r="D32" s="16"/>
    </row>
    <row r="33" spans="1:4" ht="11.25">
      <c r="A33" s="75">
        <v>30</v>
      </c>
      <c r="B33" s="75"/>
      <c r="C33" s="75"/>
      <c r="D33" s="16"/>
    </row>
    <row r="34" spans="1:4" ht="11.25">
      <c r="A34" s="75">
        <v>31</v>
      </c>
      <c r="B34" s="75"/>
      <c r="C34" s="75"/>
      <c r="D34" s="16"/>
    </row>
    <row r="35" spans="2:4" ht="11.25">
      <c r="B35" s="73"/>
      <c r="D35" s="73" t="s">
        <v>111</v>
      </c>
    </row>
    <row r="36" spans="2:4" ht="22.5">
      <c r="B36" s="73"/>
      <c r="D36" s="73" t="s">
        <v>108</v>
      </c>
    </row>
    <row r="37" spans="2:4" ht="11.25">
      <c r="B37" s="73"/>
      <c r="D37" s="73"/>
    </row>
    <row r="38" spans="2:4" ht="11.25">
      <c r="B38" s="73"/>
      <c r="D38" s="73" t="s">
        <v>109</v>
      </c>
    </row>
    <row r="39" spans="2:4" ht="11.25">
      <c r="B39" s="73"/>
      <c r="D39" s="73"/>
    </row>
    <row r="40" spans="2:4" ht="11.25">
      <c r="B40" s="73"/>
      <c r="D40" s="73" t="s">
        <v>72</v>
      </c>
    </row>
    <row r="41" spans="2:4" ht="11.25">
      <c r="B41" s="73"/>
      <c r="D41" s="73" t="s">
        <v>73</v>
      </c>
    </row>
    <row r="42" spans="2:4" ht="11.25">
      <c r="B42" s="73"/>
      <c r="D42" s="73" t="s">
        <v>74</v>
      </c>
    </row>
    <row r="43" spans="2:4" ht="11.25">
      <c r="B43" s="73"/>
      <c r="D43" s="73" t="s">
        <v>75</v>
      </c>
    </row>
    <row r="44" spans="2:4" ht="11.25">
      <c r="B44" s="73"/>
      <c r="D44" s="73" t="s">
        <v>76</v>
      </c>
    </row>
    <row r="45" spans="2:4" ht="11.25">
      <c r="B45" s="73"/>
      <c r="D45" s="73" t="s">
        <v>77</v>
      </c>
    </row>
    <row r="46" spans="2:4" ht="11.25">
      <c r="B46" s="73"/>
      <c r="D46" s="73" t="s">
        <v>78</v>
      </c>
    </row>
    <row r="47" spans="2:4" ht="11.25">
      <c r="B47" s="73"/>
      <c r="D47" s="73"/>
    </row>
    <row r="48" spans="2:4" ht="22.5">
      <c r="B48" s="73"/>
      <c r="D48" s="73" t="s">
        <v>110</v>
      </c>
    </row>
    <row r="49" spans="2:4" ht="12" thickBot="1">
      <c r="B49" s="74"/>
      <c r="D49" s="74" t="s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31"/>
  <sheetViews>
    <sheetView view="pageBreakPreview" zoomScaleSheetLayoutView="10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8.88671875" defaultRowHeight="15.75" customHeight="1"/>
  <cols>
    <col min="1" max="1" width="3.5546875" style="0" bestFit="1" customWidth="1"/>
    <col min="2" max="14" width="6.77734375" style="0" customWidth="1"/>
  </cols>
  <sheetData>
    <row r="1" spans="1:15" ht="21" customHeight="1" thickBot="1">
      <c r="A1" s="78" t="s">
        <v>121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3.5" customHeight="1" thickBot="1">
      <c r="A2" s="130" t="s">
        <v>93</v>
      </c>
      <c r="B2" s="132" t="s">
        <v>94</v>
      </c>
      <c r="C2" s="147" t="s">
        <v>96</v>
      </c>
      <c r="D2" s="131" t="s">
        <v>97</v>
      </c>
      <c r="E2" s="131" t="s">
        <v>98</v>
      </c>
      <c r="F2" s="131" t="s">
        <v>88</v>
      </c>
      <c r="G2" s="131" t="s">
        <v>87</v>
      </c>
      <c r="H2" s="131" t="s">
        <v>86</v>
      </c>
      <c r="I2" s="131" t="s">
        <v>85</v>
      </c>
      <c r="J2" s="131" t="s">
        <v>84</v>
      </c>
      <c r="K2" s="131" t="s">
        <v>83</v>
      </c>
      <c r="L2" s="131" t="s">
        <v>82</v>
      </c>
      <c r="M2" s="131" t="s">
        <v>81</v>
      </c>
      <c r="N2" s="142" t="s">
        <v>80</v>
      </c>
      <c r="O2" s="152" t="s">
        <v>119</v>
      </c>
    </row>
    <row r="3" spans="1:15" ht="13.5" customHeight="1">
      <c r="A3" s="133">
        <v>1</v>
      </c>
      <c r="B3" s="157" t="s">
        <v>5</v>
      </c>
      <c r="C3" s="148">
        <f>VLOOKUP(B3,'12'!$B$4:$C$31,2,0)</f>
        <v>10000</v>
      </c>
      <c r="D3" s="134">
        <f>VLOOKUP(B3,'11'!$B$4:$C$31,2,0)</f>
        <v>10000</v>
      </c>
      <c r="E3" s="134">
        <f>VLOOKUP($B3,'10'!$B$4:$C$31,2,0)</f>
        <v>10000</v>
      </c>
      <c r="F3" s="134">
        <f>VLOOKUP($B3,9!$B$4:$C$31,2,0)</f>
        <v>10000</v>
      </c>
      <c r="G3" s="134">
        <f>VLOOKUP($B3,8!$B$4:$C$31,2,0)</f>
        <v>10000</v>
      </c>
      <c r="H3" s="134">
        <f>VLOOKUP($B3,7!$B$4:$C$31,2,0)</f>
        <v>10000</v>
      </c>
      <c r="I3" s="134">
        <f>VLOOKUP($B3,6!$B$4:$C$31,2,0)</f>
        <v>20000</v>
      </c>
      <c r="J3" s="135"/>
      <c r="K3" s="134">
        <f>VLOOKUP($B3,4!$B$4:$C$31,2,0)</f>
        <v>10000</v>
      </c>
      <c r="L3" s="134">
        <f>VLOOKUP($B3,3!$B$4:$C$31,2,0)</f>
        <v>10000</v>
      </c>
      <c r="M3" s="134">
        <f>VLOOKUP($B3,2!$B$4:$C$31,2,0)</f>
        <v>10000</v>
      </c>
      <c r="N3" s="143">
        <f>VLOOKUP($B3,1!$B$4:$C$31,2,0)</f>
        <v>10000</v>
      </c>
      <c r="O3" s="153">
        <f>SUM(C3:N3)</f>
        <v>120000</v>
      </c>
    </row>
    <row r="4" spans="1:15" ht="13.5" customHeight="1">
      <c r="A4" s="136">
        <v>2</v>
      </c>
      <c r="B4" s="158" t="s">
        <v>7</v>
      </c>
      <c r="C4" s="149">
        <f>VLOOKUP(B4,'12'!$B$4:$C$31,2,0)</f>
        <v>60000</v>
      </c>
      <c r="D4" s="80">
        <f>VLOOKUP(B4,'11'!$B$4:$C$31,2,0)</f>
        <v>0</v>
      </c>
      <c r="E4" s="80">
        <f>VLOOKUP($B4,'10'!$B$4:$C$31,2,0)</f>
        <v>0</v>
      </c>
      <c r="F4" s="80">
        <f>VLOOKUP($B4,9!$B$4:$C$31,2,0)</f>
        <v>0</v>
      </c>
      <c r="G4" s="80">
        <f>VLOOKUP($B4,8!$B$4:$C$31,2,0)</f>
        <v>0</v>
      </c>
      <c r="H4" s="80">
        <f>VLOOKUP($B4,7!$B$4:$C$31,2,0)</f>
        <v>0</v>
      </c>
      <c r="I4" s="80">
        <f>VLOOKUP($B4,6!$B$4:$C$31,2,0)</f>
        <v>20000</v>
      </c>
      <c r="J4" s="81"/>
      <c r="K4" s="80">
        <f>VLOOKUP($B4,4!$B$4:$C$31,2,0)</f>
        <v>10000</v>
      </c>
      <c r="L4" s="80">
        <f>VLOOKUP($B4,3!$B$4:$C$31,2,0)</f>
        <v>10000</v>
      </c>
      <c r="M4" s="80">
        <f>VLOOKUP($B4,2!$B$4:$C$31,2,0)</f>
        <v>10000</v>
      </c>
      <c r="N4" s="144">
        <f>VLOOKUP($B4,1!$B$4:$C$31,2,0)</f>
        <v>10000</v>
      </c>
      <c r="O4" s="154">
        <f aca="true" t="shared" si="0" ref="O4:O31">SUM(C4:N4)</f>
        <v>120000</v>
      </c>
    </row>
    <row r="5" spans="1:15" ht="13.5" customHeight="1">
      <c r="A5" s="136">
        <v>3</v>
      </c>
      <c r="B5" s="158" t="s">
        <v>9</v>
      </c>
      <c r="C5" s="149">
        <f>VLOOKUP(B5,'12'!$B$4:$C$31,2,0)</f>
        <v>10000</v>
      </c>
      <c r="D5" s="80">
        <f>VLOOKUP(B5,'11'!$B$4:$C$31,2,0)</f>
        <v>10000</v>
      </c>
      <c r="E5" s="80">
        <f>VLOOKUP($B5,'10'!$B$4:$C$31,2,0)</f>
        <v>10000</v>
      </c>
      <c r="F5" s="80">
        <f>VLOOKUP($B5,9!$B$4:$C$31,2,0)</f>
        <v>10000</v>
      </c>
      <c r="G5" s="80">
        <f>VLOOKUP($B5,8!$B$4:$C$31,2,0)</f>
        <v>10000</v>
      </c>
      <c r="H5" s="80">
        <f>VLOOKUP($B5,7!$B$4:$C$31,2,0)</f>
        <v>10000</v>
      </c>
      <c r="I5" s="80">
        <f>VLOOKUP($B5,6!$B$4:$C$31,2,0)</f>
        <v>20000</v>
      </c>
      <c r="J5" s="81"/>
      <c r="K5" s="80">
        <f>VLOOKUP($B5,4!$B$4:$C$31,2,0)</f>
        <v>10000</v>
      </c>
      <c r="L5" s="80">
        <f>VLOOKUP($B5,3!$B$4:$C$31,2,0)</f>
        <v>10000</v>
      </c>
      <c r="M5" s="80">
        <f>VLOOKUP($B5,2!$B$4:$C$31,2,0)</f>
        <v>10000</v>
      </c>
      <c r="N5" s="144">
        <f>VLOOKUP($B5,1!$B$4:$C$31,2,0)</f>
        <v>10000</v>
      </c>
      <c r="O5" s="154">
        <f t="shared" si="0"/>
        <v>120000</v>
      </c>
    </row>
    <row r="6" spans="1:15" ht="13.5" customHeight="1">
      <c r="A6" s="136">
        <v>4</v>
      </c>
      <c r="B6" s="158" t="s">
        <v>11</v>
      </c>
      <c r="C6" s="149">
        <f>VLOOKUP(B6,'12'!$B$4:$C$31,2,0)</f>
        <v>10000</v>
      </c>
      <c r="D6" s="80">
        <f>VLOOKUP(B6,'11'!$B$4:$C$31,2,0)</f>
        <v>20000</v>
      </c>
      <c r="E6" s="80">
        <f>VLOOKUP($B6,'10'!$B$4:$C$31,2,0)</f>
        <v>0</v>
      </c>
      <c r="F6" s="80">
        <f>VLOOKUP($B6,9!$B$4:$C$31,2,0)</f>
        <v>10000</v>
      </c>
      <c r="G6" s="80">
        <f>VLOOKUP($B6,8!$B$4:$C$31,2,0)</f>
        <v>60000</v>
      </c>
      <c r="H6" s="80"/>
      <c r="I6" s="80"/>
      <c r="J6" s="81"/>
      <c r="K6" s="80"/>
      <c r="L6" s="80"/>
      <c r="M6" s="80"/>
      <c r="N6" s="144"/>
      <c r="O6" s="154">
        <f t="shared" si="0"/>
        <v>100000</v>
      </c>
    </row>
    <row r="7" spans="1:15" ht="13.5" customHeight="1">
      <c r="A7" s="136">
        <v>5</v>
      </c>
      <c r="B7" s="158" t="s">
        <v>13</v>
      </c>
      <c r="C7" s="149">
        <f>VLOOKUP(B7,'12'!$B$4:$C$31,2,0)</f>
        <v>10000</v>
      </c>
      <c r="D7" s="80">
        <f>VLOOKUP(B7,'11'!$B$4:$C$31,2,0)</f>
        <v>10000</v>
      </c>
      <c r="E7" s="80">
        <f>VLOOKUP($B7,'10'!$B$4:$C$31,2,0)</f>
        <v>10000</v>
      </c>
      <c r="F7" s="80">
        <f>VLOOKUP($B7,9!$B$4:$C$31,2,0)</f>
        <v>40000</v>
      </c>
      <c r="G7" s="80">
        <f>VLOOKUP($B7,8!$B$4:$C$31,2,0)</f>
        <v>0</v>
      </c>
      <c r="H7" s="80">
        <f>VLOOKUP($B7,7!$B$4:$C$31,2,0)</f>
        <v>0</v>
      </c>
      <c r="I7" s="80">
        <f>VLOOKUP($B7,6!$B$4:$C$31,2,0)</f>
        <v>30000</v>
      </c>
      <c r="J7" s="81"/>
      <c r="K7" s="80">
        <f>VLOOKUP($B7,4!$B$4:$C$31,2,0)</f>
        <v>0</v>
      </c>
      <c r="L7" s="80">
        <f>VLOOKUP($B7,3!$B$4:$C$31,2,0)</f>
        <v>0</v>
      </c>
      <c r="M7" s="80">
        <f>VLOOKUP($B7,2!$B$4:$C$31,2,0)</f>
        <v>10000</v>
      </c>
      <c r="N7" s="144">
        <f>VLOOKUP($B7,1!$B$4:$C$31,2,0)</f>
        <v>20000</v>
      </c>
      <c r="O7" s="154">
        <f t="shared" si="0"/>
        <v>130000</v>
      </c>
    </row>
    <row r="8" spans="1:15" ht="13.5" customHeight="1">
      <c r="A8" s="136">
        <v>6</v>
      </c>
      <c r="B8" s="158" t="s">
        <v>15</v>
      </c>
      <c r="C8" s="149">
        <f>VLOOKUP(B8,'12'!$B$4:$C$31,2,0)</f>
        <v>0</v>
      </c>
      <c r="D8" s="80">
        <f>VLOOKUP(B8,'11'!$B$4:$C$31,2,0)</f>
        <v>0</v>
      </c>
      <c r="E8" s="80">
        <f>VLOOKUP($B8,'10'!$B$4:$C$31,2,0)</f>
        <v>0</v>
      </c>
      <c r="F8" s="80">
        <f>VLOOKUP($B8,9!$B$4:$C$31,2,0)</f>
        <v>0</v>
      </c>
      <c r="G8" s="80">
        <f>VLOOKUP($B8,8!$B$4:$C$31,2,0)</f>
        <v>50000</v>
      </c>
      <c r="H8" s="80">
        <f>VLOOKUP($B8,7!$B$4:$C$31,2,0)</f>
        <v>0</v>
      </c>
      <c r="I8" s="80">
        <f>VLOOKUP($B8,6!$B$4:$C$31,2,0)</f>
        <v>0</v>
      </c>
      <c r="J8" s="81"/>
      <c r="K8" s="80">
        <f>VLOOKUP($B8,4!$B$4:$C$31,2,0)</f>
        <v>0</v>
      </c>
      <c r="L8" s="80">
        <f>VLOOKUP($B8,3!$B$4:$C$31,2,0)</f>
        <v>10000</v>
      </c>
      <c r="M8" s="80">
        <f>VLOOKUP($B8,2!$B$4:$C$31,2,0)</f>
        <v>10000</v>
      </c>
      <c r="N8" s="144">
        <f>VLOOKUP($B8,1!$B$4:$C$31,2,0)</f>
        <v>10000</v>
      </c>
      <c r="O8" s="154">
        <f t="shared" si="0"/>
        <v>80000</v>
      </c>
    </row>
    <row r="9" spans="1:15" ht="13.5" customHeight="1">
      <c r="A9" s="136">
        <v>7</v>
      </c>
      <c r="B9" s="158" t="s">
        <v>17</v>
      </c>
      <c r="C9" s="149">
        <f>VLOOKUP(B9,'12'!$B$4:$C$31,2,0)</f>
        <v>10000</v>
      </c>
      <c r="D9" s="80">
        <f>VLOOKUP(B9,'11'!$B$4:$C$31,2,0)</f>
        <v>10000</v>
      </c>
      <c r="E9" s="80">
        <f>VLOOKUP($B9,'10'!$B$4:$C$31,2,0)</f>
        <v>20000</v>
      </c>
      <c r="F9" s="80">
        <f>VLOOKUP($B9,9!$B$4:$C$31,2,0)</f>
        <v>0</v>
      </c>
      <c r="G9" s="80">
        <f>VLOOKUP($B9,8!$B$4:$C$31,2,0)</f>
        <v>10000</v>
      </c>
      <c r="H9" s="80">
        <f>VLOOKUP($B9,7!$B$4:$C$31,2,0)</f>
        <v>10000</v>
      </c>
      <c r="I9" s="80">
        <f>VLOOKUP($B9,6!$B$4:$C$31,2,0)</f>
        <v>20000</v>
      </c>
      <c r="J9" s="81"/>
      <c r="K9" s="80">
        <f>VLOOKUP($B9,4!$B$4:$C$31,2,0)</f>
        <v>10000</v>
      </c>
      <c r="L9" s="80">
        <f>VLOOKUP($B9,3!$B$4:$C$31,2,0)</f>
        <v>10000</v>
      </c>
      <c r="M9" s="80">
        <f>VLOOKUP($B9,2!$B$4:$C$31,2,0)</f>
        <v>10000</v>
      </c>
      <c r="N9" s="144">
        <f>VLOOKUP($B9,1!$B$4:$C$31,2,0)</f>
        <v>10000</v>
      </c>
      <c r="O9" s="154">
        <f t="shared" si="0"/>
        <v>120000</v>
      </c>
    </row>
    <row r="10" spans="1:15" ht="13.5" customHeight="1">
      <c r="A10" s="136">
        <v>8</v>
      </c>
      <c r="B10" s="158" t="s">
        <v>19</v>
      </c>
      <c r="C10" s="149">
        <f>VLOOKUP(B10,'12'!$B$4:$C$31,2,0)</f>
        <v>10000</v>
      </c>
      <c r="D10" s="80">
        <f>VLOOKUP(B10,'11'!$B$4:$C$31,2,0)</f>
        <v>20000</v>
      </c>
      <c r="E10" s="80">
        <f>VLOOKUP($B10,'10'!$B$4:$C$31,2,0)</f>
        <v>0</v>
      </c>
      <c r="F10" s="80">
        <f>VLOOKUP($B10,9!$B$4:$C$31,2,0)</f>
        <v>10000</v>
      </c>
      <c r="G10" s="80">
        <f>VLOOKUP($B10,8!$B$4:$C$31,2,0)</f>
        <v>10000</v>
      </c>
      <c r="H10" s="80">
        <f>VLOOKUP($B10,7!$B$4:$C$31,2,0)</f>
        <v>30000</v>
      </c>
      <c r="I10" s="80">
        <f>VLOOKUP($B10,6!$B$4:$C$31,2,0)</f>
        <v>0</v>
      </c>
      <c r="J10" s="81"/>
      <c r="K10" s="80">
        <f>VLOOKUP($B10,4!$B$4:$C$31,2,0)</f>
        <v>10000</v>
      </c>
      <c r="L10" s="80">
        <f>VLOOKUP($B10,3!$B$4:$C$31,2,0)</f>
        <v>10000</v>
      </c>
      <c r="M10" s="80">
        <f>VLOOKUP($B10,2!$B$4:$C$31,2,0)</f>
        <v>10000</v>
      </c>
      <c r="N10" s="144">
        <f>VLOOKUP($B10,1!$B$4:$C$31,2,0)</f>
        <v>10000</v>
      </c>
      <c r="O10" s="154">
        <f t="shared" si="0"/>
        <v>120000</v>
      </c>
    </row>
    <row r="11" spans="1:15" ht="13.5" customHeight="1">
      <c r="A11" s="136">
        <v>9</v>
      </c>
      <c r="B11" s="158" t="s">
        <v>21</v>
      </c>
      <c r="C11" s="149">
        <f>VLOOKUP(B11,'12'!$B$4:$C$31,2,0)</f>
        <v>10000</v>
      </c>
      <c r="D11" s="80">
        <f>VLOOKUP(B11,'11'!$B$4:$C$31,2,0)</f>
        <v>20000</v>
      </c>
      <c r="E11" s="80">
        <f>VLOOKUP($B11,'10'!$B$4:$C$31,2,0)</f>
        <v>0</v>
      </c>
      <c r="F11" s="80">
        <f>VLOOKUP($B11,9!$B$4:$C$31,2,0)</f>
        <v>10000</v>
      </c>
      <c r="G11" s="80">
        <f>VLOOKUP($B11,8!$B$4:$C$31,2,0)</f>
        <v>20000</v>
      </c>
      <c r="H11" s="80">
        <f>VLOOKUP($B11,7!$B$4:$C$31,2,0)</f>
        <v>0</v>
      </c>
      <c r="I11" s="80">
        <f>VLOOKUP($B11,6!$B$4:$C$31,2,0)</f>
        <v>20000</v>
      </c>
      <c r="J11" s="81"/>
      <c r="K11" s="80">
        <f>VLOOKUP($B11,4!$B$4:$C$31,2,0)</f>
        <v>10000</v>
      </c>
      <c r="L11" s="80">
        <f>VLOOKUP($B11,3!$B$4:$C$31,2,0)</f>
        <v>10000</v>
      </c>
      <c r="M11" s="80">
        <f>VLOOKUP($B11,2!$B$4:$C$31,2,0)</f>
        <v>20000</v>
      </c>
      <c r="N11" s="144">
        <f>VLOOKUP($B11,1!$B$4:$C$31,2,0)</f>
        <v>0</v>
      </c>
      <c r="O11" s="154">
        <f t="shared" si="0"/>
        <v>120000</v>
      </c>
    </row>
    <row r="12" spans="1:15" ht="13.5" customHeight="1">
      <c r="A12" s="136">
        <v>10</v>
      </c>
      <c r="B12" s="158" t="s">
        <v>23</v>
      </c>
      <c r="C12" s="149">
        <f>VLOOKUP(B12,'12'!$B$4:$C$31,2,0)</f>
        <v>20000</v>
      </c>
      <c r="D12" s="80">
        <f>VLOOKUP(B12,'11'!$B$4:$C$31,2,0)</f>
        <v>0</v>
      </c>
      <c r="E12" s="80">
        <f>VLOOKUP($B12,'10'!$B$4:$C$31,2,0)</f>
        <v>30000</v>
      </c>
      <c r="F12" s="80">
        <f>VLOOKUP($B12,9!$B$4:$C$31,2,0)</f>
        <v>0</v>
      </c>
      <c r="G12" s="80">
        <f>VLOOKUP($B12,8!$B$4:$C$31,2,0)</f>
        <v>0</v>
      </c>
      <c r="H12" s="80">
        <f>VLOOKUP($B12,7!$B$4:$C$31,2,0)</f>
        <v>30000</v>
      </c>
      <c r="I12" s="80">
        <f>VLOOKUP($B12,6!$B$4:$C$31,2,0)</f>
        <v>0</v>
      </c>
      <c r="J12" s="81"/>
      <c r="K12" s="80">
        <f>VLOOKUP($B12,4!$B$4:$C$31,2,0)</f>
        <v>10000</v>
      </c>
      <c r="L12" s="80">
        <f>VLOOKUP($B12,3!$B$4:$C$31,2,0)</f>
        <v>10000</v>
      </c>
      <c r="M12" s="80">
        <f>VLOOKUP($B12,2!$B$4:$C$31,2,0)</f>
        <v>10000</v>
      </c>
      <c r="N12" s="144">
        <f>VLOOKUP($B12,1!$B$4:$C$31,2,0)</f>
        <v>10000</v>
      </c>
      <c r="O12" s="154">
        <f t="shared" si="0"/>
        <v>120000</v>
      </c>
    </row>
    <row r="13" spans="1:15" ht="13.5" customHeight="1">
      <c r="A13" s="136">
        <v>11</v>
      </c>
      <c r="B13" s="158" t="s">
        <v>25</v>
      </c>
      <c r="C13" s="149" t="str">
        <f>VLOOKUP(B13,'12'!$B$4:$C$31,2,0)</f>
        <v>선불</v>
      </c>
      <c r="D13" s="80" t="str">
        <f>VLOOKUP(B13,'11'!$B$4:$C$31,2,0)</f>
        <v>선불</v>
      </c>
      <c r="E13" s="80">
        <f>VLOOKUP($B13,'10'!$B$4:$C$31,2,0)</f>
        <v>40000</v>
      </c>
      <c r="F13" s="80">
        <f>VLOOKUP($B13,9!$B$4:$C$31,2,0)</f>
        <v>0</v>
      </c>
      <c r="G13" s="80">
        <f>VLOOKUP($B13,8!$B$4:$C$31,2,0)</f>
        <v>0</v>
      </c>
      <c r="H13" s="80" t="str">
        <f>VLOOKUP($B13,7!$B$4:$C$31,2,0)</f>
        <v>선불</v>
      </c>
      <c r="I13" s="80">
        <f>VLOOKUP($B13,6!$B$4:$C$31,2,0)</f>
        <v>70000</v>
      </c>
      <c r="J13" s="81"/>
      <c r="K13" s="80">
        <f>VLOOKUP($B13,4!$B$4:$C$31,2,0)</f>
        <v>0</v>
      </c>
      <c r="L13" s="80">
        <f>VLOOKUP($B13,3!$B$4:$C$31,2,0)</f>
        <v>0</v>
      </c>
      <c r="M13" s="80">
        <f>VLOOKUP($B13,2!$B$4:$C$31,2,0)</f>
        <v>0</v>
      </c>
      <c r="N13" s="144">
        <f>VLOOKUP($B13,1!$B$4:$C$31,2,0)</f>
        <v>0</v>
      </c>
      <c r="O13" s="154">
        <f t="shared" si="0"/>
        <v>110000</v>
      </c>
    </row>
    <row r="14" spans="1:15" ht="13.5" customHeight="1">
      <c r="A14" s="136">
        <v>12</v>
      </c>
      <c r="B14" s="158" t="s">
        <v>28</v>
      </c>
      <c r="C14" s="149">
        <f>VLOOKUP(B14,'12'!$B$4:$C$31,2,0)</f>
        <v>50000</v>
      </c>
      <c r="D14" s="80">
        <f>VLOOKUP(B14,'11'!$B$4:$C$31,2,0)</f>
        <v>0</v>
      </c>
      <c r="E14" s="80">
        <f>VLOOKUP($B14,'10'!$B$4:$C$31,2,0)</f>
        <v>0</v>
      </c>
      <c r="F14" s="80">
        <f>VLOOKUP($B14,9!$B$4:$C$31,2,0)</f>
        <v>0</v>
      </c>
      <c r="G14" s="80">
        <f>VLOOKUP($B14,8!$B$4:$C$31,2,0)</f>
        <v>0</v>
      </c>
      <c r="H14" s="80">
        <f>VLOOKUP($B14,7!$B$4:$C$31,2,0)</f>
        <v>10000</v>
      </c>
      <c r="I14" s="80">
        <f>VLOOKUP($B14,6!$B$4:$C$31,2,0)</f>
        <v>30000</v>
      </c>
      <c r="J14" s="81"/>
      <c r="K14" s="80">
        <f>VLOOKUP($B14,4!$B$4:$C$31,2,0)</f>
        <v>0</v>
      </c>
      <c r="L14" s="80">
        <f>VLOOKUP($B14,3!$B$4:$C$31,2,0)</f>
        <v>20000</v>
      </c>
      <c r="M14" s="80">
        <f>VLOOKUP($B14,2!$B$4:$C$31,2,0)</f>
        <v>0</v>
      </c>
      <c r="N14" s="144">
        <f>VLOOKUP($B14,1!$B$4:$C$31,2,0)</f>
        <v>30000</v>
      </c>
      <c r="O14" s="154">
        <f t="shared" si="0"/>
        <v>140000</v>
      </c>
    </row>
    <row r="15" spans="1:15" ht="13.5" customHeight="1">
      <c r="A15" s="136">
        <v>13</v>
      </c>
      <c r="B15" s="158" t="s">
        <v>30</v>
      </c>
      <c r="C15" s="149">
        <f>VLOOKUP(B15,'12'!$B$4:$C$31,2,0)</f>
        <v>30000</v>
      </c>
      <c r="D15" s="80">
        <f>VLOOKUP(B15,'11'!$B$4:$C$31,2,0)</f>
        <v>0</v>
      </c>
      <c r="E15" s="80">
        <f>VLOOKUP($B15,'10'!$B$4:$C$31,2,0)</f>
        <v>0</v>
      </c>
      <c r="F15" s="80" t="str">
        <f>VLOOKUP($B15,9!$B$4:$C$31,2,0)</f>
        <v>선불</v>
      </c>
      <c r="G15" s="80">
        <f>VLOOKUP($B15,8!$B$4:$C$31,2,0)</f>
        <v>30000</v>
      </c>
      <c r="H15" s="80">
        <f>VLOOKUP($B15,7!$B$4:$C$31,2,0)</f>
        <v>0</v>
      </c>
      <c r="I15" s="80">
        <f>VLOOKUP($B15,6!$B$4:$C$31,2,0)</f>
        <v>20000</v>
      </c>
      <c r="J15" s="81"/>
      <c r="K15" s="80">
        <f>VLOOKUP($B15,4!$B$4:$C$31,2,0)</f>
        <v>10000</v>
      </c>
      <c r="L15" s="80">
        <f>VLOOKUP($B15,3!$B$4:$C$31,2,0)</f>
        <v>20000</v>
      </c>
      <c r="M15" s="80">
        <f>VLOOKUP($B15,2!$B$4:$C$31,2,0)</f>
        <v>0</v>
      </c>
      <c r="N15" s="144">
        <f>VLOOKUP($B15,1!$B$4:$C$31,2,0)</f>
        <v>10000</v>
      </c>
      <c r="O15" s="154">
        <f t="shared" si="0"/>
        <v>120000</v>
      </c>
    </row>
    <row r="16" spans="1:15" ht="13.5" customHeight="1">
      <c r="A16" s="136">
        <v>14</v>
      </c>
      <c r="B16" s="158" t="s">
        <v>32</v>
      </c>
      <c r="C16" s="149">
        <f>VLOOKUP(B16,'12'!$B$4:$C$31,2,0)</f>
        <v>10000</v>
      </c>
      <c r="D16" s="80">
        <f>VLOOKUP(B16,'11'!$B$4:$C$31,2,0)</f>
        <v>40000</v>
      </c>
      <c r="E16" s="80">
        <f>VLOOKUP($B16,'10'!$B$4:$C$31,2,0)</f>
        <v>0</v>
      </c>
      <c r="F16" s="80">
        <f>VLOOKUP($B16,9!$B$4:$C$31,2,0)</f>
        <v>0</v>
      </c>
      <c r="G16" s="80">
        <f>VLOOKUP($B16,8!$B$4:$C$31,2,0)</f>
        <v>0</v>
      </c>
      <c r="H16" s="80" t="str">
        <f>VLOOKUP($B16,7!$B$4:$C$31,2,0)</f>
        <v>선불</v>
      </c>
      <c r="I16" s="80">
        <f>VLOOKUP($B16,6!$B$4:$C$31,2,0)</f>
        <v>30000</v>
      </c>
      <c r="J16" s="81"/>
      <c r="K16" s="80">
        <f>VLOOKUP($B16,4!$B$4:$C$31,2,0)</f>
        <v>20000</v>
      </c>
      <c r="L16" s="80">
        <f>VLOOKUP($B16,3!$B$4:$C$31,2,0)</f>
        <v>0</v>
      </c>
      <c r="M16" s="80">
        <f>VLOOKUP($B16,2!$B$4:$C$31,2,0)</f>
        <v>20000</v>
      </c>
      <c r="N16" s="144">
        <f>VLOOKUP($B16,1!$B$4:$C$31,2,0)</f>
        <v>0</v>
      </c>
      <c r="O16" s="154">
        <f t="shared" si="0"/>
        <v>120000</v>
      </c>
    </row>
    <row r="17" spans="1:15" ht="13.5" customHeight="1">
      <c r="A17" s="136">
        <v>15</v>
      </c>
      <c r="B17" s="158" t="s">
        <v>6</v>
      </c>
      <c r="C17" s="149">
        <f>VLOOKUP(B17,'12'!$B$4:$C$31,2,0)</f>
        <v>10000</v>
      </c>
      <c r="D17" s="80">
        <f>VLOOKUP(B17,'11'!$B$4:$C$31,2,0)</f>
        <v>10000</v>
      </c>
      <c r="E17" s="80">
        <f>VLOOKUP($B17,'10'!$B$4:$C$31,2,0)</f>
        <v>30000</v>
      </c>
      <c r="F17" s="80">
        <f>VLOOKUP($B17,9!$B$4:$C$31,2,0)</f>
        <v>0</v>
      </c>
      <c r="G17" s="80">
        <f>VLOOKUP($B17,8!$B$4:$C$31,2,0)</f>
        <v>0</v>
      </c>
      <c r="H17" s="80">
        <f>VLOOKUP($B17,7!$B$4:$C$31,2,0)</f>
        <v>30000</v>
      </c>
      <c r="I17" s="80">
        <f>VLOOKUP($B17,6!$B$4:$C$31,2,0)</f>
        <v>0</v>
      </c>
      <c r="J17" s="81"/>
      <c r="K17" s="80">
        <f>VLOOKUP($B17,4!$B$4:$C$31,2,0)</f>
        <v>10000</v>
      </c>
      <c r="L17" s="80">
        <f>VLOOKUP($B17,3!$B$4:$C$31,2,0)</f>
        <v>10000</v>
      </c>
      <c r="M17" s="80">
        <f>VLOOKUP($B17,2!$B$4:$C$31,2,0)</f>
        <v>10000</v>
      </c>
      <c r="N17" s="144">
        <f>VLOOKUP($B17,1!$B$4:$C$31,2,0)</f>
        <v>10000</v>
      </c>
      <c r="O17" s="154">
        <f t="shared" si="0"/>
        <v>120000</v>
      </c>
    </row>
    <row r="18" spans="1:15" ht="13.5" customHeight="1">
      <c r="A18" s="136">
        <v>16</v>
      </c>
      <c r="B18" s="158" t="s">
        <v>8</v>
      </c>
      <c r="C18" s="149">
        <f>VLOOKUP(B18,'12'!$B$4:$C$31,2,0)</f>
        <v>30000</v>
      </c>
      <c r="D18" s="80">
        <f>VLOOKUP(B18,'11'!$B$4:$C$31,2,0)</f>
        <v>0</v>
      </c>
      <c r="E18" s="80">
        <f>VLOOKUP($B18,'10'!$B$4:$C$31,2,0)</f>
        <v>0</v>
      </c>
      <c r="F18" s="80">
        <f>VLOOKUP($B18,9!$B$4:$C$31,2,0)</f>
        <v>10000</v>
      </c>
      <c r="G18" s="80">
        <f>VLOOKUP($B18,8!$B$4:$C$31,2,0)</f>
        <v>30000</v>
      </c>
      <c r="H18" s="80">
        <f>VLOOKUP($B18,7!$B$4:$C$31,2,0)</f>
        <v>0</v>
      </c>
      <c r="I18" s="80">
        <f>VLOOKUP($B18,6!$B$4:$C$31,2,0)</f>
        <v>50000</v>
      </c>
      <c r="J18" s="81"/>
      <c r="K18" s="80">
        <f>VLOOKUP($B18,4!$B$4:$C$31,2,0)</f>
        <v>0</v>
      </c>
      <c r="L18" s="80">
        <f>VLOOKUP($B18,3!$B$4:$C$31,2,0)</f>
        <v>0</v>
      </c>
      <c r="M18" s="80">
        <f>VLOOKUP($B18,2!$B$4:$C$31,2,0)</f>
        <v>0</v>
      </c>
      <c r="N18" s="144">
        <f>VLOOKUP($B18,1!$B$4:$C$31,2,0)</f>
        <v>0</v>
      </c>
      <c r="O18" s="154">
        <f t="shared" si="0"/>
        <v>120000</v>
      </c>
    </row>
    <row r="19" spans="1:15" ht="13.5" customHeight="1">
      <c r="A19" s="136">
        <v>17</v>
      </c>
      <c r="B19" s="158" t="s">
        <v>10</v>
      </c>
      <c r="C19" s="149">
        <f>VLOOKUP(B19,'12'!$B$4:$C$31,2,0)</f>
        <v>10000</v>
      </c>
      <c r="D19" s="80">
        <f>VLOOKUP(B19,'11'!$B$4:$C$31,2,0)</f>
        <v>10000</v>
      </c>
      <c r="E19" s="80">
        <f>VLOOKUP($B19,'10'!$B$4:$C$31,2,0)</f>
        <v>10000</v>
      </c>
      <c r="F19" s="80">
        <f>VLOOKUP($B19,9!$B$4:$C$31,2,0)</f>
        <v>10000</v>
      </c>
      <c r="G19" s="80">
        <f>VLOOKUP($B19,8!$B$4:$C$31,2,0)</f>
        <v>10000</v>
      </c>
      <c r="H19" s="80">
        <f>VLOOKUP($B19,7!$B$4:$C$31,2,0)</f>
        <v>10000</v>
      </c>
      <c r="I19" s="80">
        <f>VLOOKUP($B19,6!$B$4:$C$31,2,0)</f>
        <v>20000</v>
      </c>
      <c r="J19" s="81"/>
      <c r="K19" s="80">
        <f>VLOOKUP($B19,4!$B$4:$C$31,2,0)</f>
        <v>10000</v>
      </c>
      <c r="L19" s="80">
        <f>VLOOKUP($B19,3!$B$4:$C$31,2,0)</f>
        <v>10000</v>
      </c>
      <c r="M19" s="80">
        <f>VLOOKUP($B19,2!$B$4:$C$31,2,0)</f>
        <v>10000</v>
      </c>
      <c r="N19" s="144">
        <f>VLOOKUP($B19,1!$B$4:$C$31,2,0)</f>
        <v>10000</v>
      </c>
      <c r="O19" s="154">
        <f t="shared" si="0"/>
        <v>120000</v>
      </c>
    </row>
    <row r="20" spans="1:15" ht="13.5" customHeight="1">
      <c r="A20" s="136">
        <v>18</v>
      </c>
      <c r="B20" s="158" t="s">
        <v>12</v>
      </c>
      <c r="C20" s="149">
        <f>VLOOKUP(B20,'12'!$B$4:$C$31,2,0)</f>
        <v>10000</v>
      </c>
      <c r="D20" s="80">
        <f>VLOOKUP(B20,'11'!$B$4:$C$31,2,0)</f>
        <v>10000</v>
      </c>
      <c r="E20" s="80">
        <f>VLOOKUP($B20,'10'!$B$4:$C$31,2,0)</f>
        <v>10000</v>
      </c>
      <c r="F20" s="80">
        <f>VLOOKUP($B20,9!$B$4:$C$31,2,0)</f>
        <v>10000</v>
      </c>
      <c r="G20" s="80">
        <f>VLOOKUP($B20,8!$B$4:$C$31,2,0)</f>
        <v>10000</v>
      </c>
      <c r="H20" s="80">
        <f>VLOOKUP($B20,7!$B$4:$C$31,2,0)</f>
        <v>10000</v>
      </c>
      <c r="I20" s="80">
        <f>VLOOKUP($B20,6!$B$4:$C$31,2,0)</f>
        <v>20000</v>
      </c>
      <c r="J20" s="81"/>
      <c r="K20" s="80">
        <f>VLOOKUP($B20,4!$B$4:$C$31,2,0)</f>
        <v>10000</v>
      </c>
      <c r="L20" s="80">
        <f>VLOOKUP($B20,3!$B$4:$C$31,2,0)</f>
        <v>10000</v>
      </c>
      <c r="M20" s="80">
        <f>VLOOKUP($B20,2!$B$4:$C$31,2,0)</f>
        <v>10000</v>
      </c>
      <c r="N20" s="144">
        <f>VLOOKUP($B20,1!$B$4:$C$31,2,0)</f>
        <v>10000</v>
      </c>
      <c r="O20" s="154">
        <f t="shared" si="0"/>
        <v>120000</v>
      </c>
    </row>
    <row r="21" spans="1:15" ht="13.5" customHeight="1">
      <c r="A21" s="136">
        <v>19</v>
      </c>
      <c r="B21" s="158" t="s">
        <v>14</v>
      </c>
      <c r="C21" s="149">
        <f>VLOOKUP(B21,'12'!$B$4:$C$31,2,0)</f>
        <v>20000</v>
      </c>
      <c r="D21" s="80">
        <f>VLOOKUP(B21,'11'!$B$4:$C$31,2,0)</f>
        <v>0</v>
      </c>
      <c r="E21" s="80" t="str">
        <f>VLOOKUP($B21,'10'!$B$4:$C$31,2,0)</f>
        <v>선불</v>
      </c>
      <c r="F21" s="80">
        <f>VLOOKUP($B21,9!$B$4:$C$31,2,0)</f>
        <v>20000</v>
      </c>
      <c r="G21" s="80">
        <f>VLOOKUP($B21,8!$B$4:$C$31,2,0)</f>
        <v>10000</v>
      </c>
      <c r="H21" s="80">
        <f>VLOOKUP($B21,7!$B$4:$C$31,2,0)</f>
        <v>40000</v>
      </c>
      <c r="I21" s="80">
        <f>VLOOKUP($B21,6!$B$4:$C$31,2,0)</f>
        <v>0</v>
      </c>
      <c r="J21" s="81"/>
      <c r="K21" s="80">
        <f>VLOOKUP($B21,4!$B$4:$C$31,2,0)</f>
        <v>10000</v>
      </c>
      <c r="L21" s="80">
        <f>VLOOKUP($B21,3!$B$4:$C$31,2,0)</f>
        <v>10000</v>
      </c>
      <c r="M21" s="80">
        <f>VLOOKUP($B21,2!$B$4:$C$31,2,0)</f>
        <v>10000</v>
      </c>
      <c r="N21" s="144">
        <f>VLOOKUP($B21,1!$B$4:$C$31,2,0)</f>
        <v>10000</v>
      </c>
      <c r="O21" s="154">
        <f t="shared" si="0"/>
        <v>130000</v>
      </c>
    </row>
    <row r="22" spans="1:15" ht="13.5" customHeight="1">
      <c r="A22" s="136">
        <v>20</v>
      </c>
      <c r="B22" s="158" t="s">
        <v>16</v>
      </c>
      <c r="C22" s="149">
        <f>VLOOKUP(B22,'12'!$B$4:$C$31,2,0)</f>
        <v>20000</v>
      </c>
      <c r="D22" s="80">
        <f>VLOOKUP(B22,'11'!$B$4:$C$31,2,0)</f>
        <v>0</v>
      </c>
      <c r="E22" s="80" t="str">
        <f>VLOOKUP($B22,'10'!$B$4:$C$31,2,0)</f>
        <v>선불</v>
      </c>
      <c r="F22" s="80">
        <f>VLOOKUP($B22,9!$B$4:$C$31,2,0)</f>
        <v>20000</v>
      </c>
      <c r="G22" s="80">
        <f>VLOOKUP($B22,8!$B$4:$C$31,2,0)</f>
        <v>10000</v>
      </c>
      <c r="H22" s="80">
        <f>VLOOKUP($B22,7!$B$4:$C$31,2,0)</f>
        <v>40000</v>
      </c>
      <c r="I22" s="80">
        <f>VLOOKUP($B22,6!$B$4:$C$31,2,0)</f>
        <v>0</v>
      </c>
      <c r="J22" s="81"/>
      <c r="K22" s="80">
        <f>VLOOKUP($B22,4!$B$4:$C$31,2,0)</f>
        <v>10000</v>
      </c>
      <c r="L22" s="80">
        <f>VLOOKUP($B22,3!$B$4:$C$31,2,0)</f>
        <v>10000</v>
      </c>
      <c r="M22" s="80">
        <f>VLOOKUP($B22,2!$B$4:$C$31,2,0)</f>
        <v>10000</v>
      </c>
      <c r="N22" s="144">
        <f>VLOOKUP($B22,1!$B$4:$C$31,2,0)</f>
        <v>10000</v>
      </c>
      <c r="O22" s="154">
        <f t="shared" si="0"/>
        <v>130000</v>
      </c>
    </row>
    <row r="23" spans="1:15" ht="13.5" customHeight="1">
      <c r="A23" s="136">
        <v>21</v>
      </c>
      <c r="B23" s="158" t="s">
        <v>18</v>
      </c>
      <c r="C23" s="149">
        <f>VLOOKUP(B23,'12'!$B$4:$C$31,2,0)</f>
        <v>20000</v>
      </c>
      <c r="D23" s="80">
        <f>VLOOKUP(B23,'11'!$B$4:$C$31,2,0)</f>
        <v>0</v>
      </c>
      <c r="E23" s="80">
        <f>VLOOKUP($B23,'10'!$B$4:$C$31,2,0)</f>
        <v>10000</v>
      </c>
      <c r="F23" s="80">
        <f>VLOOKUP($B23,9!$B$4:$C$31,2,0)</f>
        <v>10000</v>
      </c>
      <c r="G23" s="80">
        <f>VLOOKUP($B23,8!$B$4:$C$31,2,0)</f>
        <v>10000</v>
      </c>
      <c r="H23" s="80">
        <f>VLOOKUP($B23,7!$B$4:$C$31,2,0)</f>
        <v>30000</v>
      </c>
      <c r="I23" s="80">
        <f>VLOOKUP($B23,6!$B$4:$C$31,2,0)</f>
        <v>0</v>
      </c>
      <c r="J23" s="81"/>
      <c r="K23" s="80">
        <f>VLOOKUP($B23,4!$B$4:$C$31,2,0)</f>
        <v>10000</v>
      </c>
      <c r="L23" s="80">
        <f>VLOOKUP($B23,3!$B$4:$C$31,2,0)</f>
        <v>10000</v>
      </c>
      <c r="M23" s="80">
        <f>VLOOKUP($B23,2!$B$4:$C$31,2,0)</f>
        <v>10000</v>
      </c>
      <c r="N23" s="144">
        <f>VLOOKUP($B23,1!$B$4:$C$31,2,0)</f>
        <v>10000</v>
      </c>
      <c r="O23" s="154">
        <f t="shared" si="0"/>
        <v>120000</v>
      </c>
    </row>
    <row r="24" spans="1:15" ht="13.5" customHeight="1">
      <c r="A24" s="136">
        <v>22</v>
      </c>
      <c r="B24" s="158" t="s">
        <v>20</v>
      </c>
      <c r="C24" s="149">
        <f>VLOOKUP(B24,'12'!$B$4:$C$31,2,0)</f>
        <v>10000</v>
      </c>
      <c r="D24" s="80">
        <f>VLOOKUP(B24,'11'!$B$4:$C$31,2,0)</f>
        <v>20000</v>
      </c>
      <c r="E24" s="80">
        <f>VLOOKUP($B24,'10'!$B$4:$C$31,2,0)</f>
        <v>0</v>
      </c>
      <c r="F24" s="80">
        <f>VLOOKUP($B24,9!$B$4:$C$31,2,0)</f>
        <v>10000</v>
      </c>
      <c r="G24" s="80">
        <f>VLOOKUP($B24,8!$B$4:$C$31,2,0)</f>
        <v>10000</v>
      </c>
      <c r="H24" s="80">
        <f>VLOOKUP($B24,7!$B$4:$C$31,2,0)</f>
        <v>60000</v>
      </c>
      <c r="I24" s="80"/>
      <c r="J24" s="81"/>
      <c r="K24" s="80"/>
      <c r="L24" s="80"/>
      <c r="M24" s="80"/>
      <c r="N24" s="144"/>
      <c r="O24" s="154">
        <f t="shared" si="0"/>
        <v>110000</v>
      </c>
    </row>
    <row r="25" spans="1:15" ht="13.5" customHeight="1">
      <c r="A25" s="136">
        <v>23</v>
      </c>
      <c r="B25" s="158" t="s">
        <v>22</v>
      </c>
      <c r="C25" s="149">
        <f>VLOOKUP(B25,'12'!$B$4:$C$31,2,0)</f>
        <v>30000</v>
      </c>
      <c r="D25" s="80">
        <f>VLOOKUP(B25,'11'!$B$4:$C$31,2,0)</f>
        <v>0</v>
      </c>
      <c r="E25" s="80">
        <f>VLOOKUP($B25,'10'!$B$4:$C$31,2,0)</f>
        <v>0</v>
      </c>
      <c r="F25" s="80">
        <f>VLOOKUP($B25,9!$B$4:$C$31,2,0)</f>
        <v>10000</v>
      </c>
      <c r="G25" s="80">
        <f>VLOOKUP($B25,8!$B$4:$C$31,2,0)</f>
        <v>10000</v>
      </c>
      <c r="H25" s="80">
        <f>VLOOKUP($B25,7!$B$4:$C$31,2,0)</f>
        <v>40000</v>
      </c>
      <c r="I25" s="80">
        <f>VLOOKUP($B25,6!$B$4:$C$31,2,0)</f>
        <v>0</v>
      </c>
      <c r="J25" s="81"/>
      <c r="K25" s="80">
        <f>VLOOKUP($B25,4!$B$4:$C$31,2,0)</f>
        <v>10000</v>
      </c>
      <c r="L25" s="80">
        <f>VLOOKUP($B25,3!$B$4:$C$31,2,0)</f>
        <v>0</v>
      </c>
      <c r="M25" s="80">
        <f>VLOOKUP($B25,2!$B$4:$C$31,2,0)</f>
        <v>10000</v>
      </c>
      <c r="N25" s="144">
        <f>VLOOKUP($B25,1!$B$4:$C$31,2,0)</f>
        <v>10000</v>
      </c>
      <c r="O25" s="154">
        <f t="shared" si="0"/>
        <v>120000</v>
      </c>
    </row>
    <row r="26" spans="1:15" ht="13.5" customHeight="1">
      <c r="A26" s="136">
        <v>24</v>
      </c>
      <c r="B26" s="158" t="s">
        <v>24</v>
      </c>
      <c r="C26" s="149">
        <f>VLOOKUP(B26,'12'!$B$4:$C$31,2,0)</f>
        <v>30000</v>
      </c>
      <c r="D26" s="80">
        <f>VLOOKUP(B26,'11'!$B$4:$C$31,2,0)</f>
        <v>0</v>
      </c>
      <c r="E26" s="80">
        <f>VLOOKUP($B26,'10'!$B$4:$C$31,2,0)</f>
        <v>0</v>
      </c>
      <c r="F26" s="80">
        <f>VLOOKUP($B26,9!$B$4:$C$31,2,0)</f>
        <v>10000</v>
      </c>
      <c r="G26" s="80">
        <f>VLOOKUP($B26,8!$B$4:$C$31,2,0)</f>
        <v>10000</v>
      </c>
      <c r="H26" s="80">
        <f>VLOOKUP($B26,7!$B$4:$C$31,2,0)</f>
        <v>30000</v>
      </c>
      <c r="I26" s="80">
        <f>VLOOKUP($B26,6!$B$4:$C$31,2,0)</f>
        <v>0</v>
      </c>
      <c r="J26" s="81"/>
      <c r="K26" s="80">
        <f>VLOOKUP($B26,4!$B$4:$C$31,2,0)</f>
        <v>20000</v>
      </c>
      <c r="L26" s="80">
        <f>VLOOKUP($B26,3!$B$4:$C$31,2,0)</f>
        <v>0</v>
      </c>
      <c r="M26" s="80">
        <f>VLOOKUP($B26,2!$B$4:$C$31,2,0)</f>
        <v>10000</v>
      </c>
      <c r="N26" s="144">
        <f>VLOOKUP($B26,1!$B$4:$C$31,2,0)</f>
        <v>10000</v>
      </c>
      <c r="O26" s="154">
        <f t="shared" si="0"/>
        <v>120000</v>
      </c>
    </row>
    <row r="27" spans="1:15" ht="13.5" customHeight="1">
      <c r="A27" s="136">
        <v>25</v>
      </c>
      <c r="B27" s="158" t="s">
        <v>27</v>
      </c>
      <c r="C27" s="149">
        <f>VLOOKUP(B27,'12'!$B$4:$C$31,2,0)</f>
        <v>0</v>
      </c>
      <c r="D27" s="80">
        <f>VLOOKUP(B27,'11'!$B$4:$C$31,2,0)</f>
        <v>0</v>
      </c>
      <c r="E27" s="80">
        <f>VLOOKUP($B27,'10'!$B$4:$C$31,2,0)</f>
        <v>0</v>
      </c>
      <c r="F27" s="80">
        <f>VLOOKUP($B27,9!$B$4:$C$31,2,0)</f>
        <v>0</v>
      </c>
      <c r="G27" s="80">
        <f>VLOOKUP($B27,8!$B$4:$C$31,2,0)</f>
        <v>10000</v>
      </c>
      <c r="H27" s="80">
        <f>VLOOKUP($B27,7!$B$4:$C$31,2,0)</f>
        <v>10000</v>
      </c>
      <c r="I27" s="80">
        <f>VLOOKUP($B27,6!$B$4:$C$31,2,0)</f>
        <v>20000</v>
      </c>
      <c r="J27" s="81"/>
      <c r="K27" s="80">
        <f>VLOOKUP($B27,4!$B$4:$C$31,2,0)</f>
        <v>10000</v>
      </c>
      <c r="L27" s="80">
        <f>VLOOKUP($B27,3!$B$4:$C$31,2,0)</f>
        <v>10000</v>
      </c>
      <c r="M27" s="80">
        <f>VLOOKUP($B27,2!$B$4:$C$31,2,0)</f>
        <v>20000</v>
      </c>
      <c r="N27" s="144">
        <f>VLOOKUP($B27,1!$B$4:$C$31,2,0)</f>
        <v>0</v>
      </c>
      <c r="O27" s="154">
        <f t="shared" si="0"/>
        <v>80000</v>
      </c>
    </row>
    <row r="28" spans="1:15" ht="13.5" customHeight="1">
      <c r="A28" s="136">
        <v>26</v>
      </c>
      <c r="B28" s="158" t="s">
        <v>29</v>
      </c>
      <c r="C28" s="149">
        <f>VLOOKUP(B28,'12'!$B$4:$C$31,2,0)</f>
        <v>0</v>
      </c>
      <c r="D28" s="80">
        <f>VLOOKUP(B28,'11'!$B$4:$C$31,2,0)</f>
        <v>0</v>
      </c>
      <c r="E28" s="80">
        <f>VLOOKUP($B28,'10'!$B$4:$C$31,2,0)</f>
        <v>0</v>
      </c>
      <c r="F28" s="80">
        <f>VLOOKUP($B28,9!$B$4:$C$31,2,0)</f>
        <v>0</v>
      </c>
      <c r="G28" s="80">
        <f>VLOOKUP($B28,8!$B$4:$C$31,2,0)</f>
        <v>20000</v>
      </c>
      <c r="H28" s="80">
        <f>VLOOKUP($B28,7!$B$4:$C$31,2,0)</f>
        <v>0</v>
      </c>
      <c r="I28" s="80">
        <f>VLOOKUP($B28,6!$B$4:$C$31,2,0)</f>
        <v>20000</v>
      </c>
      <c r="J28" s="81"/>
      <c r="K28" s="80">
        <f>VLOOKUP($B28,4!$B$4:$C$31,2,0)</f>
        <v>10000</v>
      </c>
      <c r="L28" s="80">
        <f>VLOOKUP($B28,3!$B$4:$C$31,2,0)</f>
        <v>10000</v>
      </c>
      <c r="M28" s="80">
        <f>VLOOKUP($B28,2!$B$4:$C$31,2,0)</f>
        <v>10000</v>
      </c>
      <c r="N28" s="144">
        <f>VLOOKUP($B28,1!$B$4:$C$31,2,0)</f>
        <v>10000</v>
      </c>
      <c r="O28" s="154">
        <f t="shared" si="0"/>
        <v>80000</v>
      </c>
    </row>
    <row r="29" spans="1:15" ht="13.5" customHeight="1">
      <c r="A29" s="136">
        <v>27</v>
      </c>
      <c r="B29" s="158" t="s">
        <v>31</v>
      </c>
      <c r="C29" s="149">
        <f>VLOOKUP(B29,'12'!$B$4:$C$31,2,0)</f>
        <v>0</v>
      </c>
      <c r="D29" s="80">
        <f>VLOOKUP(B29,'11'!$B$4:$C$31,2,0)</f>
        <v>0</v>
      </c>
      <c r="E29" s="80">
        <f>VLOOKUP($B29,'10'!$B$4:$C$31,2,0)</f>
        <v>0</v>
      </c>
      <c r="F29" s="80">
        <f>VLOOKUP($B29,9!$B$4:$C$31,2,0)</f>
        <v>0</v>
      </c>
      <c r="G29" s="80">
        <f>VLOOKUP($B29,8!$B$4:$C$31,2,0)</f>
        <v>0</v>
      </c>
      <c r="H29" s="80">
        <f>VLOOKUP($B29,7!$B$4:$C$31,2,0)</f>
        <v>60000</v>
      </c>
      <c r="I29" s="80"/>
      <c r="J29" s="81"/>
      <c r="K29" s="80"/>
      <c r="L29" s="80"/>
      <c r="M29" s="80"/>
      <c r="N29" s="144"/>
      <c r="O29" s="154">
        <f t="shared" si="0"/>
        <v>60000</v>
      </c>
    </row>
    <row r="30" spans="1:15" ht="13.5" customHeight="1" thickBot="1">
      <c r="A30" s="137"/>
      <c r="B30" s="139"/>
      <c r="C30" s="150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45"/>
      <c r="O30" s="155">
        <f t="shared" si="0"/>
        <v>0</v>
      </c>
    </row>
    <row r="31" spans="1:15" ht="13.5" customHeight="1" thickBot="1">
      <c r="A31" s="140" t="s">
        <v>95</v>
      </c>
      <c r="B31" s="159"/>
      <c r="C31" s="151">
        <f>SUM(C3:C30)</f>
        <v>430000</v>
      </c>
      <c r="D31" s="141">
        <f aca="true" t="shared" si="1" ref="D31:N31">SUM(D3:D30)</f>
        <v>190000</v>
      </c>
      <c r="E31" s="141">
        <f t="shared" si="1"/>
        <v>180000</v>
      </c>
      <c r="F31" s="141">
        <f t="shared" si="1"/>
        <v>200000</v>
      </c>
      <c r="G31" s="141">
        <f t="shared" si="1"/>
        <v>340000</v>
      </c>
      <c r="H31" s="141">
        <f t="shared" si="1"/>
        <v>460000</v>
      </c>
      <c r="I31" s="141">
        <f t="shared" si="1"/>
        <v>410000</v>
      </c>
      <c r="J31" s="141">
        <f t="shared" si="1"/>
        <v>0</v>
      </c>
      <c r="K31" s="141">
        <f t="shared" si="1"/>
        <v>210000</v>
      </c>
      <c r="L31" s="141">
        <f t="shared" si="1"/>
        <v>200000</v>
      </c>
      <c r="M31" s="141">
        <f t="shared" si="1"/>
        <v>230000</v>
      </c>
      <c r="N31" s="146">
        <f t="shared" si="1"/>
        <v>220000</v>
      </c>
      <c r="O31" s="156">
        <f t="shared" si="0"/>
        <v>3070000</v>
      </c>
    </row>
  </sheetData>
  <mergeCells count="1">
    <mergeCell ref="A31:B31"/>
  </mergeCells>
  <printOptions horizontalCentered="1"/>
  <pageMargins left="0.28" right="0.18" top="0.5905511811023623" bottom="0.3937007874015748" header="0.2362204724409449" footer="0.1968503937007874"/>
  <pageSetup fitToHeight="0"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I16"/>
  <sheetViews>
    <sheetView view="pageBreakPreview" zoomScaleSheetLayoutView="100" workbookViewId="0" topLeftCell="A1">
      <selection activeCell="I13" sqref="I13"/>
    </sheetView>
  </sheetViews>
  <sheetFormatPr defaultColWidth="8.88671875" defaultRowHeight="21.75" customHeight="1"/>
  <cols>
    <col min="1" max="1" width="7.6640625" style="5" customWidth="1"/>
    <col min="2" max="2" width="8.4453125" style="5" customWidth="1"/>
    <col min="3" max="3" width="7.99609375" style="5" customWidth="1"/>
    <col min="4" max="4" width="8.3359375" style="5" customWidth="1"/>
    <col min="5" max="5" width="7.99609375" style="5" customWidth="1"/>
    <col min="6" max="6" width="8.21484375" style="5" customWidth="1"/>
    <col min="7" max="8" width="8.6640625" style="5" customWidth="1"/>
    <col min="9" max="9" width="38.6640625" style="5" customWidth="1"/>
    <col min="10" max="16384" width="7.3359375" style="5" customWidth="1"/>
  </cols>
  <sheetData>
    <row r="1" spans="1:9" ht="40.5" customHeight="1">
      <c r="A1" s="87" t="s">
        <v>154</v>
      </c>
      <c r="B1" s="87"/>
      <c r="C1" s="87"/>
      <c r="D1" s="87"/>
      <c r="E1" s="87"/>
      <c r="F1" s="87"/>
      <c r="G1" s="87"/>
      <c r="H1" s="87"/>
      <c r="I1" s="87"/>
    </row>
    <row r="2" spans="1:9" ht="26.25" customHeight="1">
      <c r="A2" s="83" t="s">
        <v>138</v>
      </c>
      <c r="B2" s="83" t="s">
        <v>122</v>
      </c>
      <c r="C2" s="83" t="s">
        <v>129</v>
      </c>
      <c r="D2" s="83" t="s">
        <v>130</v>
      </c>
      <c r="E2" s="83" t="s">
        <v>127</v>
      </c>
      <c r="F2" s="83" t="s">
        <v>132</v>
      </c>
      <c r="G2" s="83" t="s">
        <v>137</v>
      </c>
      <c r="H2" s="83" t="s">
        <v>152</v>
      </c>
      <c r="I2" s="83" t="s">
        <v>92</v>
      </c>
    </row>
    <row r="3" spans="1:9" ht="21.75" customHeight="1">
      <c r="A3" s="110" t="s">
        <v>123</v>
      </c>
      <c r="B3" s="111">
        <v>100000</v>
      </c>
      <c r="C3" s="111"/>
      <c r="D3" s="111"/>
      <c r="E3" s="111"/>
      <c r="F3" s="111"/>
      <c r="G3" s="111"/>
      <c r="H3" s="111"/>
      <c r="I3" s="112"/>
    </row>
    <row r="4" spans="1:9" ht="21.75" customHeight="1">
      <c r="A4" s="79" t="s">
        <v>124</v>
      </c>
      <c r="B4" s="81">
        <v>65000</v>
      </c>
      <c r="C4" s="81">
        <v>200000</v>
      </c>
      <c r="D4" s="81">
        <v>200000</v>
      </c>
      <c r="E4" s="81">
        <v>1000</v>
      </c>
      <c r="F4" s="81"/>
      <c r="G4" s="81"/>
      <c r="H4" s="81"/>
      <c r="I4" s="113" t="s">
        <v>131</v>
      </c>
    </row>
    <row r="5" spans="1:9" ht="21.75" customHeight="1">
      <c r="A5" s="79" t="s">
        <v>82</v>
      </c>
      <c r="B5" s="81">
        <v>3000</v>
      </c>
      <c r="C5" s="81"/>
      <c r="D5" s="81"/>
      <c r="E5" s="81"/>
      <c r="F5" s="81"/>
      <c r="G5" s="81"/>
      <c r="H5" s="81"/>
      <c r="I5" s="82"/>
    </row>
    <row r="6" spans="1:9" ht="21.75" customHeight="1">
      <c r="A6" s="79" t="s">
        <v>83</v>
      </c>
      <c r="B6" s="81">
        <v>110000</v>
      </c>
      <c r="C6" s="81"/>
      <c r="D6" s="81"/>
      <c r="E6" s="81"/>
      <c r="F6" s="81"/>
      <c r="G6" s="81"/>
      <c r="H6" s="81"/>
      <c r="I6" s="82"/>
    </row>
    <row r="7" spans="1:9" ht="21.75" customHeight="1">
      <c r="A7" s="79" t="s">
        <v>84</v>
      </c>
      <c r="B7" s="81"/>
      <c r="C7" s="81"/>
      <c r="D7" s="81"/>
      <c r="E7" s="81"/>
      <c r="F7" s="81"/>
      <c r="G7" s="81"/>
      <c r="H7" s="81"/>
      <c r="I7" s="82"/>
    </row>
    <row r="8" spans="1:9" ht="21.75" customHeight="1">
      <c r="A8" s="79" t="s">
        <v>85</v>
      </c>
      <c r="B8" s="81"/>
      <c r="C8" s="81"/>
      <c r="D8" s="81"/>
      <c r="E8" s="81"/>
      <c r="F8" s="81">
        <v>390000</v>
      </c>
      <c r="G8" s="81"/>
      <c r="H8" s="81"/>
      <c r="I8" s="82" t="s">
        <v>133</v>
      </c>
    </row>
    <row r="9" spans="1:9" ht="21.75" customHeight="1">
      <c r="A9" s="79" t="s">
        <v>86</v>
      </c>
      <c r="B9" s="81"/>
      <c r="C9" s="81">
        <v>200000</v>
      </c>
      <c r="D9" s="81"/>
      <c r="E9" s="81"/>
      <c r="F9" s="81"/>
      <c r="G9" s="81">
        <v>33100</v>
      </c>
      <c r="H9" s="81"/>
      <c r="I9" s="82" t="s">
        <v>135</v>
      </c>
    </row>
    <row r="10" spans="1:9" ht="21.75" customHeight="1">
      <c r="A10" s="79" t="s">
        <v>87</v>
      </c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79" t="s">
        <v>88</v>
      </c>
      <c r="B11" s="81"/>
      <c r="C11" s="81">
        <f>100000+9900</f>
        <v>109900</v>
      </c>
      <c r="D11" s="81">
        <v>71500</v>
      </c>
      <c r="E11" s="81"/>
      <c r="F11" s="81"/>
      <c r="G11" s="81"/>
      <c r="H11" s="81"/>
      <c r="I11" s="113" t="s">
        <v>141</v>
      </c>
    </row>
    <row r="12" spans="1:9" ht="21.75" customHeight="1">
      <c r="A12" s="79" t="s">
        <v>89</v>
      </c>
      <c r="B12" s="81"/>
      <c r="C12" s="81">
        <v>400000</v>
      </c>
      <c r="D12" s="81"/>
      <c r="E12" s="81"/>
      <c r="F12" s="81"/>
      <c r="G12" s="81"/>
      <c r="H12" s="81"/>
      <c r="I12" s="82" t="s">
        <v>144</v>
      </c>
    </row>
    <row r="13" spans="1:9" ht="21.75" customHeight="1">
      <c r="A13" s="79" t="s">
        <v>90</v>
      </c>
      <c r="B13" s="81">
        <v>50000</v>
      </c>
      <c r="C13" s="81"/>
      <c r="D13" s="81"/>
      <c r="E13" s="81"/>
      <c r="F13" s="81">
        <v>40000</v>
      </c>
      <c r="G13" s="81"/>
      <c r="H13" s="81">
        <v>100000</v>
      </c>
      <c r="I13" s="82" t="s">
        <v>153</v>
      </c>
    </row>
    <row r="14" spans="1:9" ht="21.75" customHeight="1">
      <c r="A14" s="79" t="s">
        <v>91</v>
      </c>
      <c r="B14" s="81"/>
      <c r="C14" s="81"/>
      <c r="D14" s="81"/>
      <c r="E14" s="81"/>
      <c r="F14" s="81"/>
      <c r="G14" s="81"/>
      <c r="H14" s="81"/>
      <c r="I14" s="82"/>
    </row>
    <row r="15" spans="1:9" ht="21.75" customHeight="1">
      <c r="A15" s="114" t="s">
        <v>142</v>
      </c>
      <c r="B15" s="3">
        <f>SUM(B3:B14)</f>
        <v>328000</v>
      </c>
      <c r="C15" s="3">
        <f aca="true" t="shared" si="0" ref="C15:H15">SUM(C3:C14)</f>
        <v>909900</v>
      </c>
      <c r="D15" s="3">
        <f t="shared" si="0"/>
        <v>271500</v>
      </c>
      <c r="E15" s="3">
        <f t="shared" si="0"/>
        <v>1000</v>
      </c>
      <c r="F15" s="3">
        <f t="shared" si="0"/>
        <v>430000</v>
      </c>
      <c r="G15" s="3">
        <f t="shared" si="0"/>
        <v>33100</v>
      </c>
      <c r="H15" s="3">
        <f t="shared" si="0"/>
        <v>100000</v>
      </c>
      <c r="I15" s="4"/>
    </row>
    <row r="16" spans="1:9" ht="21.75" customHeight="1">
      <c r="A16" s="1" t="s">
        <v>155</v>
      </c>
      <c r="B16" s="88">
        <f>SUM(B15:H15)</f>
        <v>2073500</v>
      </c>
      <c r="C16" s="89"/>
      <c r="D16" s="89"/>
      <c r="E16" s="89"/>
      <c r="F16" s="89"/>
      <c r="G16" s="89"/>
      <c r="H16" s="89"/>
      <c r="I16" s="2"/>
    </row>
  </sheetData>
  <mergeCells count="1">
    <mergeCell ref="B16:H16"/>
  </mergeCells>
  <printOptions horizontalCentered="1"/>
  <pageMargins left="0.3937007874015748" right="0.2362204724409449" top="0.8" bottom="0.4724409448818898" header="0.5118110236220472" footer="0.31496062992125984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8"/>
  <sheetViews>
    <sheetView workbookViewId="0" topLeftCell="A1">
      <selection activeCell="D11" sqref="D11"/>
    </sheetView>
  </sheetViews>
  <sheetFormatPr defaultColWidth="8.88671875" defaultRowHeight="17.25" customHeight="1"/>
  <cols>
    <col min="1" max="1" width="9.4453125" style="0" customWidth="1"/>
    <col min="2" max="2" width="16.5546875" style="0" customWidth="1"/>
    <col min="3" max="3" width="15.77734375" style="0" customWidth="1"/>
    <col min="4" max="4" width="16.10546875" style="0" customWidth="1"/>
    <col min="5" max="5" width="38.77734375" style="0" customWidth="1"/>
  </cols>
  <sheetData>
    <row r="1" spans="1:5" ht="27.75" customHeight="1">
      <c r="A1" s="90" t="s">
        <v>167</v>
      </c>
      <c r="B1" s="90"/>
      <c r="C1" s="90"/>
      <c r="D1" s="90"/>
      <c r="E1" s="90"/>
    </row>
    <row r="3" spans="1:5" ht="21" customHeight="1">
      <c r="A3" s="96" t="s">
        <v>170</v>
      </c>
      <c r="B3" s="96" t="s">
        <v>171</v>
      </c>
      <c r="C3" s="96" t="s">
        <v>172</v>
      </c>
      <c r="D3" s="96"/>
      <c r="E3" s="96" t="s">
        <v>173</v>
      </c>
    </row>
    <row r="4" spans="1:5" ht="21" customHeight="1">
      <c r="A4" s="96"/>
      <c r="B4" s="96"/>
      <c r="C4" s="97" t="s">
        <v>97</v>
      </c>
      <c r="D4" s="97" t="s">
        <v>96</v>
      </c>
      <c r="E4" s="96"/>
    </row>
    <row r="5" spans="1:5" ht="21" customHeight="1">
      <c r="A5" s="102">
        <v>1</v>
      </c>
      <c r="B5" s="102" t="s">
        <v>156</v>
      </c>
      <c r="C5" s="103">
        <v>50000</v>
      </c>
      <c r="D5" s="103"/>
      <c r="E5" s="104"/>
    </row>
    <row r="6" spans="1:5" ht="21" customHeight="1">
      <c r="A6" s="105">
        <v>2</v>
      </c>
      <c r="B6" s="105" t="s">
        <v>157</v>
      </c>
      <c r="C6" s="99">
        <v>50000</v>
      </c>
      <c r="D6" s="99"/>
      <c r="E6" s="100"/>
    </row>
    <row r="7" spans="1:5" ht="21" customHeight="1">
      <c r="A7" s="105">
        <v>3</v>
      </c>
      <c r="B7" s="105" t="s">
        <v>158</v>
      </c>
      <c r="C7" s="99">
        <v>100000</v>
      </c>
      <c r="D7" s="99"/>
      <c r="E7" s="100"/>
    </row>
    <row r="8" spans="1:5" ht="21" customHeight="1">
      <c r="A8" s="105">
        <v>4</v>
      </c>
      <c r="B8" s="105" t="s">
        <v>159</v>
      </c>
      <c r="C8" s="99">
        <v>50000</v>
      </c>
      <c r="D8" s="99"/>
      <c r="E8" s="100"/>
    </row>
    <row r="9" spans="1:5" ht="21" customHeight="1">
      <c r="A9" s="105">
        <v>5</v>
      </c>
      <c r="B9" s="105" t="s">
        <v>160</v>
      </c>
      <c r="C9" s="99">
        <v>50000</v>
      </c>
      <c r="D9" s="99"/>
      <c r="E9" s="100"/>
    </row>
    <row r="10" spans="1:5" ht="21" customHeight="1">
      <c r="A10" s="105">
        <v>6</v>
      </c>
      <c r="B10" s="105" t="s">
        <v>161</v>
      </c>
      <c r="C10" s="99">
        <v>100000</v>
      </c>
      <c r="D10" s="99"/>
      <c r="E10" s="100"/>
    </row>
    <row r="11" spans="1:5" ht="21" customHeight="1">
      <c r="A11" s="105">
        <v>7</v>
      </c>
      <c r="B11" s="105" t="s">
        <v>162</v>
      </c>
      <c r="C11" s="99">
        <v>100000</v>
      </c>
      <c r="D11" s="99"/>
      <c r="E11" s="100"/>
    </row>
    <row r="12" spans="1:5" ht="21" customHeight="1">
      <c r="A12" s="105">
        <v>8</v>
      </c>
      <c r="B12" s="105" t="s">
        <v>163</v>
      </c>
      <c r="C12" s="99">
        <v>120000</v>
      </c>
      <c r="D12" s="99"/>
      <c r="E12" s="100"/>
    </row>
    <row r="13" spans="1:5" ht="21" customHeight="1">
      <c r="A13" s="105">
        <v>9</v>
      </c>
      <c r="B13" s="105" t="s">
        <v>164</v>
      </c>
      <c r="C13" s="99"/>
      <c r="D13" s="99">
        <v>200000</v>
      </c>
      <c r="E13" s="100"/>
    </row>
    <row r="14" spans="1:5" ht="21" customHeight="1">
      <c r="A14" s="105">
        <v>10</v>
      </c>
      <c r="B14" s="105" t="s">
        <v>165</v>
      </c>
      <c r="C14" s="99"/>
      <c r="D14" s="99">
        <v>100000</v>
      </c>
      <c r="E14" s="100"/>
    </row>
    <row r="15" spans="1:5" ht="21" customHeight="1">
      <c r="A15" s="105">
        <v>11</v>
      </c>
      <c r="B15" s="105" t="s">
        <v>166</v>
      </c>
      <c r="C15" s="99"/>
      <c r="D15" s="99">
        <v>50000</v>
      </c>
      <c r="E15" s="100"/>
    </row>
    <row r="16" spans="1:5" ht="21" customHeight="1">
      <c r="A16" s="105">
        <v>12</v>
      </c>
      <c r="B16" s="105"/>
      <c r="C16" s="99"/>
      <c r="D16" s="99"/>
      <c r="E16" s="100"/>
    </row>
    <row r="17" spans="1:5" ht="22.5" customHeight="1">
      <c r="A17" s="106" t="s">
        <v>168</v>
      </c>
      <c r="B17" s="107"/>
      <c r="C17" s="108">
        <f>SUM(C5:C16)</f>
        <v>620000</v>
      </c>
      <c r="D17" s="108">
        <f>SUM(D5:D16)</f>
        <v>350000</v>
      </c>
      <c r="E17" s="109"/>
    </row>
    <row r="18" spans="1:5" ht="22.5" customHeight="1">
      <c r="A18" s="91" t="s">
        <v>169</v>
      </c>
      <c r="B18" s="92"/>
      <c r="C18" s="94">
        <f>C17+D17</f>
        <v>970000</v>
      </c>
      <c r="D18" s="95"/>
      <c r="E18" s="93"/>
    </row>
  </sheetData>
  <mergeCells count="7">
    <mergeCell ref="A17:B17"/>
    <mergeCell ref="A18:B18"/>
    <mergeCell ref="C18:D18"/>
    <mergeCell ref="C3:D3"/>
    <mergeCell ref="B3:B4"/>
    <mergeCell ref="A3:A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2:G36"/>
  <sheetViews>
    <sheetView workbookViewId="0" topLeftCell="A13">
      <selection activeCell="E41" sqref="E41"/>
    </sheetView>
  </sheetViews>
  <sheetFormatPr defaultColWidth="8.88671875" defaultRowHeight="12.75" customHeight="1"/>
  <cols>
    <col min="1" max="1" width="4.5546875" style="5" customWidth="1"/>
    <col min="2" max="16384" width="8.88671875" style="5" customWidth="1"/>
  </cols>
  <sheetData>
    <row r="1" ht="12.75" customHeight="1" thickBot="1"/>
    <row r="2" spans="1:3" ht="12.75" customHeight="1">
      <c r="A2" s="6" t="s">
        <v>0</v>
      </c>
      <c r="B2" s="7"/>
      <c r="C2" s="7"/>
    </row>
    <row r="3" spans="1:3" ht="12.75" customHeight="1">
      <c r="A3" s="22" t="s">
        <v>1</v>
      </c>
      <c r="B3" s="23" t="s">
        <v>2</v>
      </c>
      <c r="C3" s="23" t="s">
        <v>3</v>
      </c>
    </row>
    <row r="4" spans="1:3" ht="12.75" customHeight="1">
      <c r="A4" s="22">
        <v>1</v>
      </c>
      <c r="B4" s="23" t="s">
        <v>5</v>
      </c>
      <c r="C4" s="24">
        <v>10000</v>
      </c>
    </row>
    <row r="5" spans="1:3" ht="12.75" customHeight="1">
      <c r="A5" s="22">
        <v>2</v>
      </c>
      <c r="B5" s="23" t="s">
        <v>7</v>
      </c>
      <c r="C5" s="24">
        <v>60000</v>
      </c>
    </row>
    <row r="6" spans="1:3" ht="12.75" customHeight="1">
      <c r="A6" s="22">
        <v>3</v>
      </c>
      <c r="B6" s="23" t="s">
        <v>9</v>
      </c>
      <c r="C6" s="24">
        <v>10000</v>
      </c>
    </row>
    <row r="7" spans="1:3" ht="12.75" customHeight="1">
      <c r="A7" s="22">
        <v>4</v>
      </c>
      <c r="B7" s="23" t="s">
        <v>11</v>
      </c>
      <c r="C7" s="24">
        <v>10000</v>
      </c>
    </row>
    <row r="8" spans="1:3" ht="12.75" customHeight="1">
      <c r="A8" s="22">
        <v>5</v>
      </c>
      <c r="B8" s="23" t="s">
        <v>13</v>
      </c>
      <c r="C8" s="24">
        <v>10000</v>
      </c>
    </row>
    <row r="9" spans="1:3" ht="12.75" customHeight="1">
      <c r="A9" s="22">
        <v>6</v>
      </c>
      <c r="B9" s="23" t="s">
        <v>15</v>
      </c>
      <c r="C9" s="25"/>
    </row>
    <row r="10" spans="1:3" ht="12.75" customHeight="1">
      <c r="A10" s="22">
        <v>7</v>
      </c>
      <c r="B10" s="23" t="s">
        <v>17</v>
      </c>
      <c r="C10" s="24">
        <v>10000</v>
      </c>
    </row>
    <row r="11" spans="1:3" ht="12.75" customHeight="1">
      <c r="A11" s="22">
        <v>8</v>
      </c>
      <c r="B11" s="23" t="s">
        <v>19</v>
      </c>
      <c r="C11" s="24">
        <v>10000</v>
      </c>
    </row>
    <row r="12" spans="1:3" ht="12.75" customHeight="1">
      <c r="A12" s="22">
        <v>9</v>
      </c>
      <c r="B12" s="23" t="s">
        <v>21</v>
      </c>
      <c r="C12" s="24">
        <v>10000</v>
      </c>
    </row>
    <row r="13" spans="1:3" ht="12.75" customHeight="1">
      <c r="A13" s="22">
        <v>10</v>
      </c>
      <c r="B13" s="23" t="s">
        <v>23</v>
      </c>
      <c r="C13" s="24">
        <v>20000</v>
      </c>
    </row>
    <row r="14" spans="1:3" ht="12.75" customHeight="1">
      <c r="A14" s="22">
        <v>11</v>
      </c>
      <c r="B14" s="23" t="s">
        <v>25</v>
      </c>
      <c r="C14" s="23" t="s">
        <v>26</v>
      </c>
    </row>
    <row r="15" spans="1:3" ht="12.75" customHeight="1">
      <c r="A15" s="22">
        <v>12</v>
      </c>
      <c r="B15" s="23" t="s">
        <v>28</v>
      </c>
      <c r="C15" s="24">
        <v>50000</v>
      </c>
    </row>
    <row r="16" spans="1:3" ht="12.75" customHeight="1">
      <c r="A16" s="22">
        <v>13</v>
      </c>
      <c r="B16" s="23" t="s">
        <v>30</v>
      </c>
      <c r="C16" s="24">
        <v>30000</v>
      </c>
    </row>
    <row r="17" spans="1:3" ht="12.75" customHeight="1">
      <c r="A17" s="22">
        <v>14</v>
      </c>
      <c r="B17" s="23" t="s">
        <v>32</v>
      </c>
      <c r="C17" s="24">
        <v>10000</v>
      </c>
    </row>
    <row r="18" spans="1:3" ht="12.75" customHeight="1">
      <c r="A18" s="23">
        <v>15</v>
      </c>
      <c r="B18" s="23" t="s">
        <v>6</v>
      </c>
      <c r="C18" s="24">
        <v>10000</v>
      </c>
    </row>
    <row r="19" spans="1:3" ht="12.75" customHeight="1">
      <c r="A19" s="23">
        <v>16</v>
      </c>
      <c r="B19" s="23" t="s">
        <v>8</v>
      </c>
      <c r="C19" s="24">
        <v>30000</v>
      </c>
    </row>
    <row r="20" spans="1:3" ht="12.75" customHeight="1">
      <c r="A20" s="23">
        <v>17</v>
      </c>
      <c r="B20" s="23" t="s">
        <v>10</v>
      </c>
      <c r="C20" s="24">
        <v>10000</v>
      </c>
    </row>
    <row r="21" spans="1:3" ht="12.75" customHeight="1">
      <c r="A21" s="23">
        <v>18</v>
      </c>
      <c r="B21" s="23" t="s">
        <v>12</v>
      </c>
      <c r="C21" s="24">
        <v>10000</v>
      </c>
    </row>
    <row r="22" spans="1:3" ht="12.75" customHeight="1">
      <c r="A22" s="23">
        <v>19</v>
      </c>
      <c r="B22" s="23" t="s">
        <v>14</v>
      </c>
      <c r="C22" s="23">
        <v>20000</v>
      </c>
    </row>
    <row r="23" spans="1:3" ht="12.75" customHeight="1">
      <c r="A23" s="23">
        <v>20</v>
      </c>
      <c r="B23" s="23" t="s">
        <v>16</v>
      </c>
      <c r="C23" s="24">
        <v>20000</v>
      </c>
    </row>
    <row r="24" spans="1:3" ht="12.75" customHeight="1">
      <c r="A24" s="23">
        <v>21</v>
      </c>
      <c r="B24" s="23" t="s">
        <v>18</v>
      </c>
      <c r="C24" s="24">
        <v>20000</v>
      </c>
    </row>
    <row r="25" spans="1:3" ht="12.75" customHeight="1">
      <c r="A25" s="23">
        <v>22</v>
      </c>
      <c r="B25" s="23" t="s">
        <v>20</v>
      </c>
      <c r="C25" s="24">
        <v>10000</v>
      </c>
    </row>
    <row r="26" spans="1:3" ht="12.75" customHeight="1">
      <c r="A26" s="23">
        <v>23</v>
      </c>
      <c r="B26" s="23" t="s">
        <v>22</v>
      </c>
      <c r="C26" s="24">
        <v>30000</v>
      </c>
    </row>
    <row r="27" spans="1:3" ht="12.75" customHeight="1">
      <c r="A27" s="23">
        <v>24</v>
      </c>
      <c r="B27" s="23" t="s">
        <v>24</v>
      </c>
      <c r="C27" s="24">
        <v>30000</v>
      </c>
    </row>
    <row r="28" spans="1:3" ht="12.75" customHeight="1">
      <c r="A28" s="23">
        <v>25</v>
      </c>
      <c r="B28" s="23" t="s">
        <v>27</v>
      </c>
      <c r="C28" s="25"/>
    </row>
    <row r="29" spans="1:3" ht="12.75" customHeight="1">
      <c r="A29" s="23">
        <v>26</v>
      </c>
      <c r="B29" s="23" t="s">
        <v>29</v>
      </c>
      <c r="C29" s="25"/>
    </row>
    <row r="30" spans="1:3" ht="12.75" customHeight="1">
      <c r="A30" s="23">
        <v>27</v>
      </c>
      <c r="B30" s="23" t="s">
        <v>31</v>
      </c>
      <c r="C30" s="25"/>
    </row>
    <row r="31" spans="1:3" ht="12.75" customHeight="1">
      <c r="A31" s="23">
        <v>28</v>
      </c>
      <c r="B31" s="25"/>
      <c r="C31" s="25"/>
    </row>
    <row r="32" spans="1:3" ht="12.75" customHeight="1">
      <c r="A32" s="17"/>
      <c r="B32" s="15"/>
      <c r="C32" s="18"/>
    </row>
    <row r="33" spans="1:7" ht="12.75" customHeight="1">
      <c r="A33" s="20" t="s">
        <v>99</v>
      </c>
      <c r="B33" s="21"/>
      <c r="C33" s="21"/>
      <c r="D33" s="21"/>
      <c r="E33" s="21"/>
      <c r="F33" s="21"/>
      <c r="G33" s="21"/>
    </row>
    <row r="34" spans="1:7" ht="12.75" customHeight="1">
      <c r="A34" s="20" t="s">
        <v>100</v>
      </c>
      <c r="B34" s="21"/>
      <c r="C34" s="21"/>
      <c r="D34" s="21"/>
      <c r="E34" s="21"/>
      <c r="F34" s="21"/>
      <c r="G34" s="21"/>
    </row>
    <row r="35" spans="1:7" ht="12.75" customHeight="1">
      <c r="A35" s="20" t="s">
        <v>101</v>
      </c>
      <c r="B35" s="21"/>
      <c r="C35" s="21"/>
      <c r="D35" s="21"/>
      <c r="E35" s="21"/>
      <c r="F35" s="21"/>
      <c r="G35" s="21"/>
    </row>
    <row r="36" spans="1:7" ht="12.75" customHeight="1">
      <c r="A36" s="20" t="s">
        <v>102</v>
      </c>
      <c r="B36" s="21"/>
      <c r="C36" s="21"/>
      <c r="D36" s="21"/>
      <c r="E36" s="21"/>
      <c r="F36" s="21"/>
      <c r="G36" s="21"/>
    </row>
  </sheetData>
  <mergeCells count="5">
    <mergeCell ref="A36:G36"/>
    <mergeCell ref="A35:G35"/>
    <mergeCell ref="A34:G34"/>
    <mergeCell ref="A33:G33"/>
    <mergeCell ref="A2:C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2:H38"/>
  <sheetViews>
    <sheetView zoomScale="115" zoomScaleNormal="115" workbookViewId="0" topLeftCell="A16">
      <selection activeCell="A37" sqref="A37:H37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20.25" customHeight="1">
      <c r="A2" s="6" t="s">
        <v>33</v>
      </c>
      <c r="B2" s="7"/>
      <c r="C2" s="7"/>
      <c r="D2" s="7"/>
      <c r="E2" s="7"/>
      <c r="F2" s="7"/>
      <c r="G2" s="7"/>
      <c r="H2" s="8"/>
    </row>
    <row r="3" spans="1:8" ht="11.25">
      <c r="A3" s="9" t="s">
        <v>1</v>
      </c>
      <c r="B3" s="10" t="s">
        <v>2</v>
      </c>
      <c r="C3" s="10" t="s">
        <v>3</v>
      </c>
      <c r="D3" s="11"/>
      <c r="E3" s="10"/>
      <c r="F3" s="10"/>
      <c r="G3" s="10"/>
      <c r="H3" s="12"/>
    </row>
    <row r="4" spans="1:8" ht="11.25">
      <c r="A4" s="9">
        <v>1</v>
      </c>
      <c r="B4" s="23" t="s">
        <v>5</v>
      </c>
      <c r="C4" s="24">
        <v>10000</v>
      </c>
      <c r="D4" s="11"/>
      <c r="E4" s="10"/>
      <c r="F4" s="10"/>
      <c r="G4" s="13"/>
      <c r="H4" s="12"/>
    </row>
    <row r="5" spans="1:8" ht="11.25">
      <c r="A5" s="9">
        <v>2</v>
      </c>
      <c r="B5" s="23" t="s">
        <v>7</v>
      </c>
      <c r="C5" s="25"/>
      <c r="D5" s="13"/>
      <c r="E5" s="10"/>
      <c r="F5" s="10"/>
      <c r="G5" s="11"/>
      <c r="H5" s="14"/>
    </row>
    <row r="6" spans="1:8" ht="11.25">
      <c r="A6" s="9">
        <v>3</v>
      </c>
      <c r="B6" s="23" t="s">
        <v>9</v>
      </c>
      <c r="C6" s="24">
        <v>10000</v>
      </c>
      <c r="D6" s="11"/>
      <c r="E6" s="10"/>
      <c r="F6" s="10"/>
      <c r="G6" s="13"/>
      <c r="H6" s="12"/>
    </row>
    <row r="7" spans="1:8" ht="11.25">
      <c r="A7" s="9">
        <v>4</v>
      </c>
      <c r="B7" s="23" t="s">
        <v>11</v>
      </c>
      <c r="C7" s="24">
        <v>20000</v>
      </c>
      <c r="D7" s="11"/>
      <c r="E7" s="10"/>
      <c r="F7" s="10"/>
      <c r="G7" s="13"/>
      <c r="H7" s="12"/>
    </row>
    <row r="8" spans="1:8" ht="11.25">
      <c r="A8" s="9">
        <v>5</v>
      </c>
      <c r="B8" s="23" t="s">
        <v>13</v>
      </c>
      <c r="C8" s="24">
        <v>10000</v>
      </c>
      <c r="D8" s="11"/>
      <c r="E8" s="10"/>
      <c r="F8" s="10"/>
      <c r="G8" s="11"/>
      <c r="H8" s="14"/>
    </row>
    <row r="9" spans="1:8" ht="11.25">
      <c r="A9" s="9">
        <v>6</v>
      </c>
      <c r="B9" s="23" t="s">
        <v>15</v>
      </c>
      <c r="C9" s="25"/>
      <c r="D9" s="13"/>
      <c r="E9" s="10"/>
      <c r="F9" s="10"/>
      <c r="G9" s="11"/>
      <c r="H9" s="14"/>
    </row>
    <row r="10" spans="1:8" ht="11.25">
      <c r="A10" s="9">
        <v>7</v>
      </c>
      <c r="B10" s="23" t="s">
        <v>17</v>
      </c>
      <c r="C10" s="24">
        <v>10000</v>
      </c>
      <c r="D10" s="11"/>
      <c r="E10" s="10"/>
      <c r="F10" s="10"/>
      <c r="G10" s="11"/>
      <c r="H10" s="14"/>
    </row>
    <row r="11" spans="1:8" ht="11.25">
      <c r="A11" s="9">
        <v>8</v>
      </c>
      <c r="B11" s="23" t="s">
        <v>19</v>
      </c>
      <c r="C11" s="24">
        <v>20000</v>
      </c>
      <c r="D11" s="11"/>
      <c r="E11" s="10"/>
      <c r="F11" s="10"/>
      <c r="G11" s="13"/>
      <c r="H11" s="12"/>
    </row>
    <row r="12" spans="1:8" ht="11.25">
      <c r="A12" s="9">
        <v>9</v>
      </c>
      <c r="B12" s="23" t="s">
        <v>21</v>
      </c>
      <c r="C12" s="24">
        <v>20000</v>
      </c>
      <c r="D12" s="11"/>
      <c r="E12" s="10"/>
      <c r="F12" s="10"/>
      <c r="G12" s="11"/>
      <c r="H12" s="14"/>
    </row>
    <row r="13" spans="1:8" ht="11.25">
      <c r="A13" s="9">
        <v>10</v>
      </c>
      <c r="B13" s="23" t="s">
        <v>23</v>
      </c>
      <c r="C13" s="25"/>
      <c r="D13" s="13"/>
      <c r="E13" s="10"/>
      <c r="F13" s="10"/>
      <c r="G13" s="11"/>
      <c r="H13" s="14"/>
    </row>
    <row r="14" spans="1:8" ht="11.25">
      <c r="A14" s="9">
        <v>11</v>
      </c>
      <c r="B14" s="23" t="s">
        <v>25</v>
      </c>
      <c r="C14" s="23" t="s">
        <v>26</v>
      </c>
      <c r="D14" s="11"/>
      <c r="E14" s="10"/>
      <c r="F14" s="10"/>
      <c r="G14" s="11"/>
      <c r="H14" s="14"/>
    </row>
    <row r="15" spans="1:8" ht="11.25">
      <c r="A15" s="9">
        <v>12</v>
      </c>
      <c r="B15" s="23" t="s">
        <v>28</v>
      </c>
      <c r="C15" s="25"/>
      <c r="D15" s="13"/>
      <c r="E15" s="10"/>
      <c r="F15" s="10"/>
      <c r="G15" s="11"/>
      <c r="H15" s="14"/>
    </row>
    <row r="16" spans="1:8" ht="11.25">
      <c r="A16" s="9">
        <v>13</v>
      </c>
      <c r="B16" s="23" t="s">
        <v>30</v>
      </c>
      <c r="C16" s="25"/>
      <c r="D16" s="13"/>
      <c r="E16" s="10"/>
      <c r="F16" s="10"/>
      <c r="G16" s="11"/>
      <c r="H16" s="14"/>
    </row>
    <row r="17" spans="1:8" ht="11.25">
      <c r="A17" s="9">
        <v>14</v>
      </c>
      <c r="B17" s="23" t="s">
        <v>32</v>
      </c>
      <c r="C17" s="24">
        <v>40000</v>
      </c>
      <c r="D17" s="11"/>
      <c r="E17" s="10"/>
      <c r="F17" s="11"/>
      <c r="G17" s="11"/>
      <c r="H17" s="12"/>
    </row>
    <row r="18" spans="1:4" ht="11.25">
      <c r="A18" s="10">
        <v>15</v>
      </c>
      <c r="B18" s="23" t="s">
        <v>6</v>
      </c>
      <c r="C18" s="24">
        <v>10000</v>
      </c>
      <c r="D18" s="12"/>
    </row>
    <row r="19" spans="1:4" ht="11.25">
      <c r="A19" s="10">
        <v>16</v>
      </c>
      <c r="B19" s="23" t="s">
        <v>8</v>
      </c>
      <c r="C19" s="25"/>
      <c r="D19" s="14"/>
    </row>
    <row r="20" spans="1:4" ht="11.25">
      <c r="A20" s="10">
        <v>17</v>
      </c>
      <c r="B20" s="23" t="s">
        <v>10</v>
      </c>
      <c r="C20" s="24">
        <v>10000</v>
      </c>
      <c r="D20" s="12"/>
    </row>
    <row r="21" spans="1:4" ht="11.25">
      <c r="A21" s="10">
        <v>18</v>
      </c>
      <c r="B21" s="23" t="s">
        <v>103</v>
      </c>
      <c r="C21" s="24">
        <v>10000</v>
      </c>
      <c r="D21" s="12"/>
    </row>
    <row r="22" spans="1:4" ht="11.25">
      <c r="A22" s="10">
        <v>19</v>
      </c>
      <c r="B22" s="23" t="s">
        <v>14</v>
      </c>
      <c r="C22" s="25"/>
      <c r="D22" s="14"/>
    </row>
    <row r="23" spans="1:4" ht="11.25">
      <c r="A23" s="10">
        <v>20</v>
      </c>
      <c r="B23" s="23" t="s">
        <v>16</v>
      </c>
      <c r="C23" s="25"/>
      <c r="D23" s="14"/>
    </row>
    <row r="24" spans="1:4" ht="11.25">
      <c r="A24" s="10">
        <v>21</v>
      </c>
      <c r="B24" s="23" t="s">
        <v>18</v>
      </c>
      <c r="C24" s="25"/>
      <c r="D24" s="14"/>
    </row>
    <row r="25" spans="1:4" ht="11.25">
      <c r="A25" s="10">
        <v>22</v>
      </c>
      <c r="B25" s="23" t="s">
        <v>20</v>
      </c>
      <c r="C25" s="24">
        <v>20000</v>
      </c>
      <c r="D25" s="12"/>
    </row>
    <row r="26" spans="1:4" ht="11.25">
      <c r="A26" s="10">
        <v>23</v>
      </c>
      <c r="B26" s="23" t="s">
        <v>22</v>
      </c>
      <c r="C26" s="25"/>
      <c r="D26" s="14"/>
    </row>
    <row r="27" spans="1:4" ht="11.25">
      <c r="A27" s="10">
        <v>24</v>
      </c>
      <c r="B27" s="23" t="s">
        <v>24</v>
      </c>
      <c r="C27" s="25"/>
      <c r="D27" s="14"/>
    </row>
    <row r="28" spans="1:4" ht="11.25">
      <c r="A28" s="10">
        <v>25</v>
      </c>
      <c r="B28" s="23" t="s">
        <v>27</v>
      </c>
      <c r="C28" s="25"/>
      <c r="D28" s="14"/>
    </row>
    <row r="29" spans="1:4" ht="11.25">
      <c r="A29" s="10">
        <v>26</v>
      </c>
      <c r="B29" s="23" t="s">
        <v>29</v>
      </c>
      <c r="C29" s="25"/>
      <c r="D29" s="14"/>
    </row>
    <row r="30" spans="1:4" ht="11.25">
      <c r="A30" s="10">
        <v>27</v>
      </c>
      <c r="B30" s="23" t="s">
        <v>31</v>
      </c>
      <c r="C30" s="25"/>
      <c r="D30" s="14"/>
    </row>
    <row r="31" spans="1:4" ht="11.25">
      <c r="A31" s="10">
        <v>28</v>
      </c>
      <c r="B31" s="25"/>
      <c r="C31" s="25"/>
      <c r="D31" s="12"/>
    </row>
    <row r="32" spans="1:8" ht="18.75" customHeight="1">
      <c r="A32" s="30" t="s">
        <v>145</v>
      </c>
      <c r="B32" s="31"/>
      <c r="C32" s="31"/>
      <c r="D32" s="31"/>
      <c r="E32" s="31"/>
      <c r="F32" s="31"/>
      <c r="G32" s="31"/>
      <c r="H32" s="32"/>
    </row>
    <row r="33" spans="1:8" ht="18.75" customHeight="1">
      <c r="A33" s="33" t="s">
        <v>146</v>
      </c>
      <c r="B33" s="34"/>
      <c r="C33" s="34"/>
      <c r="D33" s="34"/>
      <c r="E33" s="34"/>
      <c r="F33" s="34"/>
      <c r="G33" s="34"/>
      <c r="H33" s="35"/>
    </row>
    <row r="34" spans="1:8" ht="18.75" customHeight="1">
      <c r="A34" s="33" t="s">
        <v>147</v>
      </c>
      <c r="B34" s="34"/>
      <c r="C34" s="34"/>
      <c r="D34" s="34"/>
      <c r="E34" s="34"/>
      <c r="F34" s="34"/>
      <c r="G34" s="34"/>
      <c r="H34" s="35"/>
    </row>
    <row r="35" spans="1:8" ht="18.75" customHeight="1">
      <c r="A35" s="39" t="s">
        <v>148</v>
      </c>
      <c r="B35" s="40"/>
      <c r="C35" s="40"/>
      <c r="D35" s="40"/>
      <c r="E35" s="40"/>
      <c r="F35" s="40"/>
      <c r="G35" s="40"/>
      <c r="H35" s="41"/>
    </row>
    <row r="36" spans="1:8" ht="18.75" customHeight="1">
      <c r="A36" s="39" t="s">
        <v>149</v>
      </c>
      <c r="B36" s="40"/>
      <c r="C36" s="40"/>
      <c r="D36" s="40"/>
      <c r="E36" s="40"/>
      <c r="F36" s="40"/>
      <c r="G36" s="40"/>
      <c r="H36" s="41"/>
    </row>
    <row r="37" spans="1:8" ht="18.75" customHeight="1">
      <c r="A37" s="39" t="s">
        <v>150</v>
      </c>
      <c r="B37" s="40"/>
      <c r="C37" s="40"/>
      <c r="D37" s="40"/>
      <c r="E37" s="40"/>
      <c r="F37" s="40"/>
      <c r="G37" s="40"/>
      <c r="H37" s="41"/>
    </row>
    <row r="38" spans="1:8" ht="18.75" customHeight="1" thickBot="1">
      <c r="A38" s="84" t="s">
        <v>151</v>
      </c>
      <c r="B38" s="85"/>
      <c r="C38" s="85"/>
      <c r="D38" s="85"/>
      <c r="E38" s="85"/>
      <c r="F38" s="85"/>
      <c r="G38" s="85"/>
      <c r="H38" s="86"/>
    </row>
  </sheetData>
  <mergeCells count="8">
    <mergeCell ref="A35:H35"/>
    <mergeCell ref="A36:H36"/>
    <mergeCell ref="A37:H37"/>
    <mergeCell ref="A38:H38"/>
    <mergeCell ref="A2:H2"/>
    <mergeCell ref="A32:H32"/>
    <mergeCell ref="A33:H33"/>
    <mergeCell ref="A34:H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2:H38"/>
  <sheetViews>
    <sheetView workbookViewId="0" topLeftCell="A7">
      <selection activeCell="F5" sqref="F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20.25" customHeight="1">
      <c r="A2" s="6" t="s">
        <v>34</v>
      </c>
      <c r="B2" s="7"/>
      <c r="C2" s="7"/>
      <c r="D2" s="7"/>
      <c r="E2" s="7"/>
      <c r="F2" s="7"/>
      <c r="G2" s="7"/>
      <c r="H2" s="8"/>
    </row>
    <row r="3" spans="1:8" ht="11.25">
      <c r="A3" s="9" t="s">
        <v>1</v>
      </c>
      <c r="B3" s="10" t="s">
        <v>2</v>
      </c>
      <c r="C3" s="10" t="s">
        <v>3</v>
      </c>
      <c r="D3" s="11"/>
      <c r="E3" s="10"/>
      <c r="F3" s="10"/>
      <c r="G3" s="10"/>
      <c r="H3" s="12"/>
    </row>
    <row r="4" spans="1:8" ht="11.25">
      <c r="A4" s="9">
        <v>1</v>
      </c>
      <c r="B4" s="23" t="s">
        <v>5</v>
      </c>
      <c r="C4" s="23">
        <v>10000</v>
      </c>
      <c r="D4" s="11"/>
      <c r="E4" s="10"/>
      <c r="F4" s="10"/>
      <c r="G4" s="10"/>
      <c r="H4" s="12"/>
    </row>
    <row r="5" spans="1:8" ht="11.25">
      <c r="A5" s="9">
        <v>2</v>
      </c>
      <c r="B5" s="23" t="s">
        <v>7</v>
      </c>
      <c r="C5" s="25"/>
      <c r="D5" s="10"/>
      <c r="E5" s="10"/>
      <c r="F5" s="10"/>
      <c r="G5" s="11"/>
      <c r="H5" s="29"/>
    </row>
    <row r="6" spans="1:8" ht="11.25">
      <c r="A6" s="9">
        <v>3</v>
      </c>
      <c r="B6" s="23" t="s">
        <v>9</v>
      </c>
      <c r="C6" s="23">
        <v>10000</v>
      </c>
      <c r="D6" s="11"/>
      <c r="E6" s="10"/>
      <c r="F6" s="10"/>
      <c r="G6" s="10"/>
      <c r="H6" s="12"/>
    </row>
    <row r="7" spans="1:8" ht="11.25">
      <c r="A7" s="9">
        <v>4</v>
      </c>
      <c r="B7" s="23" t="s">
        <v>11</v>
      </c>
      <c r="C7" s="25"/>
      <c r="D7" s="10"/>
      <c r="E7" s="10"/>
      <c r="F7" s="10"/>
      <c r="G7" s="10"/>
      <c r="H7" s="12"/>
    </row>
    <row r="8" spans="1:8" ht="11.25">
      <c r="A8" s="9">
        <v>5</v>
      </c>
      <c r="B8" s="23" t="s">
        <v>13</v>
      </c>
      <c r="C8" s="23">
        <v>10000</v>
      </c>
      <c r="D8" s="11"/>
      <c r="E8" s="10"/>
      <c r="F8" s="10"/>
      <c r="G8" s="10"/>
      <c r="H8" s="12"/>
    </row>
    <row r="9" spans="1:8" ht="11.25">
      <c r="A9" s="9">
        <v>6</v>
      </c>
      <c r="B9" s="23" t="s">
        <v>15</v>
      </c>
      <c r="C9" s="25"/>
      <c r="D9" s="10"/>
      <c r="E9" s="10"/>
      <c r="F9" s="10"/>
      <c r="G9" s="10"/>
      <c r="H9" s="12"/>
    </row>
    <row r="10" spans="1:8" ht="11.25">
      <c r="A10" s="9">
        <v>7</v>
      </c>
      <c r="B10" s="23" t="s">
        <v>17</v>
      </c>
      <c r="C10" s="23">
        <v>20000</v>
      </c>
      <c r="D10" s="11"/>
      <c r="E10" s="10"/>
      <c r="F10" s="10"/>
      <c r="G10" s="10"/>
      <c r="H10" s="12"/>
    </row>
    <row r="11" spans="1:8" ht="11.25">
      <c r="A11" s="9">
        <v>8</v>
      </c>
      <c r="B11" s="23" t="s">
        <v>19</v>
      </c>
      <c r="C11" s="23"/>
      <c r="D11" s="10"/>
      <c r="E11" s="10"/>
      <c r="F11" s="11"/>
      <c r="G11" s="11"/>
      <c r="H11" s="12"/>
    </row>
    <row r="12" spans="1:8" ht="11.25">
      <c r="A12" s="9">
        <v>9</v>
      </c>
      <c r="B12" s="23" t="s">
        <v>21</v>
      </c>
      <c r="C12" s="25"/>
      <c r="D12" s="10"/>
      <c r="E12" s="10"/>
      <c r="F12" s="10"/>
      <c r="G12" s="11"/>
      <c r="H12" s="29"/>
    </row>
    <row r="13" spans="1:8" ht="11.25">
      <c r="A13" s="9">
        <v>10</v>
      </c>
      <c r="B13" s="23" t="s">
        <v>23</v>
      </c>
      <c r="C13" s="23">
        <v>30000</v>
      </c>
      <c r="D13" s="11"/>
      <c r="E13" s="10"/>
      <c r="F13" s="10"/>
      <c r="G13" s="11"/>
      <c r="H13" s="29"/>
    </row>
    <row r="14" spans="1:8" ht="11.25">
      <c r="A14" s="9">
        <v>11</v>
      </c>
      <c r="B14" s="23" t="s">
        <v>25</v>
      </c>
      <c r="C14" s="23">
        <v>40000</v>
      </c>
      <c r="D14" s="11"/>
      <c r="E14" s="10"/>
      <c r="F14" s="10"/>
      <c r="G14" s="11"/>
      <c r="H14" s="29"/>
    </row>
    <row r="15" spans="1:8" ht="11.25">
      <c r="A15" s="9">
        <v>12</v>
      </c>
      <c r="B15" s="23" t="s">
        <v>28</v>
      </c>
      <c r="C15" s="25"/>
      <c r="D15" s="10"/>
      <c r="E15" s="10"/>
      <c r="F15" s="10"/>
      <c r="G15" s="11"/>
      <c r="H15" s="29"/>
    </row>
    <row r="16" spans="1:8" ht="11.25">
      <c r="A16" s="9">
        <v>13</v>
      </c>
      <c r="B16" s="23" t="s">
        <v>30</v>
      </c>
      <c r="C16" s="25"/>
      <c r="D16" s="10"/>
      <c r="E16" s="10"/>
      <c r="F16" s="10"/>
      <c r="G16" s="11"/>
      <c r="H16" s="29"/>
    </row>
    <row r="17" spans="1:8" ht="11.25">
      <c r="A17" s="9">
        <v>14</v>
      </c>
      <c r="B17" s="23" t="s">
        <v>32</v>
      </c>
      <c r="C17" s="25"/>
      <c r="D17" s="10"/>
      <c r="E17" s="10"/>
      <c r="F17" s="10"/>
      <c r="G17" s="11"/>
      <c r="H17" s="29"/>
    </row>
    <row r="18" spans="1:4" ht="11.25">
      <c r="A18" s="10">
        <v>15</v>
      </c>
      <c r="B18" s="23" t="s">
        <v>6</v>
      </c>
      <c r="C18" s="23">
        <v>30000</v>
      </c>
      <c r="D18" s="12"/>
    </row>
    <row r="19" spans="1:4" ht="11.25">
      <c r="A19" s="10">
        <v>16</v>
      </c>
      <c r="B19" s="23" t="s">
        <v>8</v>
      </c>
      <c r="C19" s="25"/>
      <c r="D19" s="29"/>
    </row>
    <row r="20" spans="1:4" ht="11.25">
      <c r="A20" s="10">
        <v>17</v>
      </c>
      <c r="B20" s="23" t="s">
        <v>10</v>
      </c>
      <c r="C20" s="23">
        <v>10000</v>
      </c>
      <c r="D20" s="12"/>
    </row>
    <row r="21" spans="1:4" ht="11.25">
      <c r="A21" s="10">
        <v>18</v>
      </c>
      <c r="B21" s="23" t="s">
        <v>103</v>
      </c>
      <c r="C21" s="23">
        <v>10000</v>
      </c>
      <c r="D21" s="12"/>
    </row>
    <row r="22" spans="1:4" ht="11.25">
      <c r="A22" s="10">
        <v>19</v>
      </c>
      <c r="B22" s="23" t="s">
        <v>14</v>
      </c>
      <c r="C22" s="23" t="s">
        <v>26</v>
      </c>
      <c r="D22" s="12"/>
    </row>
    <row r="23" spans="1:4" ht="11.25">
      <c r="A23" s="10">
        <v>20</v>
      </c>
      <c r="B23" s="23" t="s">
        <v>16</v>
      </c>
      <c r="C23" s="23" t="s">
        <v>26</v>
      </c>
      <c r="D23" s="12"/>
    </row>
    <row r="24" spans="1:4" ht="11.25">
      <c r="A24" s="10">
        <v>21</v>
      </c>
      <c r="B24" s="23" t="s">
        <v>18</v>
      </c>
      <c r="C24" s="23">
        <v>10000</v>
      </c>
      <c r="D24" s="12"/>
    </row>
    <row r="25" spans="1:4" ht="11.25">
      <c r="A25" s="10">
        <v>22</v>
      </c>
      <c r="B25" s="25"/>
      <c r="C25" s="25"/>
      <c r="D25" s="12"/>
    </row>
    <row r="26" spans="1:4" ht="11.25">
      <c r="A26" s="10">
        <v>23</v>
      </c>
      <c r="B26" s="23" t="s">
        <v>22</v>
      </c>
      <c r="C26" s="25"/>
      <c r="D26" s="29"/>
    </row>
    <row r="27" spans="1:4" ht="11.25">
      <c r="A27" s="10">
        <v>24</v>
      </c>
      <c r="B27" s="23" t="s">
        <v>24</v>
      </c>
      <c r="C27" s="25"/>
      <c r="D27" s="29"/>
    </row>
    <row r="28" spans="1:4" ht="11.25">
      <c r="A28" s="10">
        <v>25</v>
      </c>
      <c r="B28" s="23" t="s">
        <v>27</v>
      </c>
      <c r="C28" s="25"/>
      <c r="D28" s="29"/>
    </row>
    <row r="29" spans="1:4" ht="11.25">
      <c r="A29" s="10">
        <v>26</v>
      </c>
      <c r="B29" s="23" t="s">
        <v>29</v>
      </c>
      <c r="C29" s="25"/>
      <c r="D29" s="29"/>
    </row>
    <row r="30" spans="1:4" ht="11.25">
      <c r="A30" s="10">
        <v>27</v>
      </c>
      <c r="B30" s="23" t="s">
        <v>20</v>
      </c>
      <c r="C30" s="25"/>
      <c r="D30" s="29"/>
    </row>
    <row r="31" spans="1:4" ht="11.25">
      <c r="A31" s="10">
        <v>28</v>
      </c>
      <c r="B31" s="23" t="s">
        <v>31</v>
      </c>
      <c r="C31" s="25"/>
      <c r="D31" s="29"/>
    </row>
    <row r="32" spans="1:8" ht="11.25">
      <c r="A32" s="30"/>
      <c r="B32" s="31"/>
      <c r="C32" s="31"/>
      <c r="D32" s="31"/>
      <c r="E32" s="31"/>
      <c r="F32" s="31"/>
      <c r="G32" s="31"/>
      <c r="H32" s="32"/>
    </row>
    <row r="33" spans="1:8" ht="11.25">
      <c r="A33" s="33" t="s">
        <v>35</v>
      </c>
      <c r="B33" s="34"/>
      <c r="C33" s="34"/>
      <c r="D33" s="34"/>
      <c r="E33" s="34"/>
      <c r="F33" s="34"/>
      <c r="G33" s="34"/>
      <c r="H33" s="35"/>
    </row>
    <row r="34" spans="1:8" ht="18.75" customHeight="1">
      <c r="A34" s="33" t="s">
        <v>143</v>
      </c>
      <c r="B34" s="34"/>
      <c r="C34" s="34"/>
      <c r="D34" s="34"/>
      <c r="E34" s="34"/>
      <c r="F34" s="34"/>
      <c r="G34" s="34"/>
      <c r="H34" s="35"/>
    </row>
    <row r="35" spans="1:8" ht="11.25">
      <c r="A35" s="33"/>
      <c r="B35" s="34"/>
      <c r="C35" s="34"/>
      <c r="D35" s="34"/>
      <c r="E35" s="34"/>
      <c r="F35" s="34"/>
      <c r="G35" s="34"/>
      <c r="H35" s="35"/>
    </row>
    <row r="36" spans="1:8" ht="11.25">
      <c r="A36" s="33" t="s">
        <v>36</v>
      </c>
      <c r="B36" s="34"/>
      <c r="C36" s="34"/>
      <c r="D36" s="34"/>
      <c r="E36" s="34"/>
      <c r="F36" s="34"/>
      <c r="G36" s="34"/>
      <c r="H36" s="35"/>
    </row>
    <row r="37" spans="1:8" ht="11.25">
      <c r="A37" s="33"/>
      <c r="B37" s="34"/>
      <c r="C37" s="34"/>
      <c r="D37" s="34"/>
      <c r="E37" s="34"/>
      <c r="F37" s="34"/>
      <c r="G37" s="34"/>
      <c r="H37" s="35"/>
    </row>
    <row r="38" spans="1:8" ht="12" thickBot="1">
      <c r="A38" s="36" t="s">
        <v>37</v>
      </c>
      <c r="B38" s="37"/>
      <c r="C38" s="37"/>
      <c r="D38" s="37"/>
      <c r="E38" s="37"/>
      <c r="F38" s="37"/>
      <c r="G38" s="37"/>
      <c r="H38" s="38"/>
    </row>
  </sheetData>
  <mergeCells count="8">
    <mergeCell ref="A35:H35"/>
    <mergeCell ref="A36:H36"/>
    <mergeCell ref="A37:H37"/>
    <mergeCell ref="A38:H38"/>
    <mergeCell ref="A2:H2"/>
    <mergeCell ref="A32:H32"/>
    <mergeCell ref="A33:H33"/>
    <mergeCell ref="A34:H3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2:H36"/>
  <sheetViews>
    <sheetView zoomScale="145" zoomScaleNormal="145" workbookViewId="0" topLeftCell="A17">
      <selection activeCell="F5" sqref="F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20.25" customHeight="1">
      <c r="A2" s="6" t="s">
        <v>38</v>
      </c>
      <c r="B2" s="7"/>
      <c r="C2" s="7"/>
      <c r="D2" s="7"/>
      <c r="E2" s="7"/>
      <c r="F2" s="7"/>
      <c r="G2" s="7"/>
      <c r="H2" s="8"/>
    </row>
    <row r="3" spans="1:8" ht="11.25">
      <c r="A3" s="9" t="s">
        <v>1</v>
      </c>
      <c r="B3" s="10" t="s">
        <v>2</v>
      </c>
      <c r="C3" s="10" t="s">
        <v>3</v>
      </c>
      <c r="D3" s="11"/>
      <c r="E3" s="10"/>
      <c r="F3" s="10"/>
      <c r="G3" s="10"/>
      <c r="H3" s="12"/>
    </row>
    <row r="4" spans="1:8" ht="11.25">
      <c r="A4" s="9">
        <v>1</v>
      </c>
      <c r="B4" s="23" t="s">
        <v>5</v>
      </c>
      <c r="C4" s="24">
        <v>10000</v>
      </c>
      <c r="D4" s="11"/>
      <c r="E4" s="10"/>
      <c r="F4" s="10"/>
      <c r="G4" s="11"/>
      <c r="H4" s="14"/>
    </row>
    <row r="5" spans="1:8" ht="11.25">
      <c r="A5" s="9">
        <v>2</v>
      </c>
      <c r="B5" s="23" t="s">
        <v>7</v>
      </c>
      <c r="C5" s="25"/>
      <c r="D5" s="13"/>
      <c r="E5" s="10"/>
      <c r="F5" s="10"/>
      <c r="G5" s="10"/>
      <c r="H5" s="12"/>
    </row>
    <row r="6" spans="1:8" ht="11.25">
      <c r="A6" s="9">
        <v>3</v>
      </c>
      <c r="B6" s="23" t="s">
        <v>9</v>
      </c>
      <c r="C6" s="24">
        <v>10000</v>
      </c>
      <c r="D6" s="11"/>
      <c r="E6" s="10"/>
      <c r="F6" s="10"/>
      <c r="G6" s="13"/>
      <c r="H6" s="12"/>
    </row>
    <row r="7" spans="1:8" ht="11.25">
      <c r="A7" s="9">
        <v>4</v>
      </c>
      <c r="B7" s="23" t="s">
        <v>11</v>
      </c>
      <c r="C7" s="24">
        <v>10000</v>
      </c>
      <c r="D7" s="11"/>
      <c r="E7" s="10"/>
      <c r="F7" s="10"/>
      <c r="G7" s="13"/>
      <c r="H7" s="12"/>
    </row>
    <row r="8" spans="1:8" ht="11.25">
      <c r="A8" s="9">
        <v>5</v>
      </c>
      <c r="B8" s="23" t="s">
        <v>13</v>
      </c>
      <c r="C8" s="24">
        <v>40000</v>
      </c>
      <c r="D8" s="11"/>
      <c r="E8" s="10"/>
      <c r="F8" s="10"/>
      <c r="G8" s="13"/>
      <c r="H8" s="12"/>
    </row>
    <row r="9" spans="1:8" ht="11.25">
      <c r="A9" s="9">
        <v>6</v>
      </c>
      <c r="B9" s="23" t="s">
        <v>15</v>
      </c>
      <c r="C9" s="25"/>
      <c r="D9" s="13"/>
      <c r="E9" s="10"/>
      <c r="F9" s="10"/>
      <c r="G9" s="13"/>
      <c r="H9" s="12"/>
    </row>
    <row r="10" spans="1:8" ht="11.25">
      <c r="A10" s="9">
        <v>7</v>
      </c>
      <c r="B10" s="23" t="s">
        <v>17</v>
      </c>
      <c r="C10" s="25"/>
      <c r="D10" s="13"/>
      <c r="E10" s="10"/>
      <c r="F10" s="10"/>
      <c r="G10" s="13"/>
      <c r="H10" s="12"/>
    </row>
    <row r="11" spans="1:8" ht="11.25">
      <c r="A11" s="9">
        <v>8</v>
      </c>
      <c r="B11" s="23" t="s">
        <v>19</v>
      </c>
      <c r="C11" s="24">
        <v>10000</v>
      </c>
      <c r="D11" s="11"/>
      <c r="E11" s="10"/>
      <c r="F11" s="10"/>
      <c r="G11" s="13"/>
      <c r="H11" s="12"/>
    </row>
    <row r="12" spans="1:8" ht="11.25">
      <c r="A12" s="9">
        <v>9</v>
      </c>
      <c r="B12" s="23" t="s">
        <v>21</v>
      </c>
      <c r="C12" s="24">
        <v>10000</v>
      </c>
      <c r="D12" s="11"/>
      <c r="E12" s="10"/>
      <c r="F12" s="10"/>
      <c r="G12" s="13"/>
      <c r="H12" s="12"/>
    </row>
    <row r="13" spans="1:8" ht="11.25">
      <c r="A13" s="9">
        <v>10</v>
      </c>
      <c r="B13" s="23" t="s">
        <v>23</v>
      </c>
      <c r="C13" s="25"/>
      <c r="D13" s="13"/>
      <c r="E13" s="10"/>
      <c r="F13" s="10"/>
      <c r="G13" s="13"/>
      <c r="H13" s="12"/>
    </row>
    <row r="14" spans="1:8" ht="11.25">
      <c r="A14" s="9">
        <v>11</v>
      </c>
      <c r="B14" s="23" t="s">
        <v>25</v>
      </c>
      <c r="C14" s="25"/>
      <c r="D14" s="13"/>
      <c r="E14" s="10"/>
      <c r="F14" s="10"/>
      <c r="G14" s="11"/>
      <c r="H14" s="14"/>
    </row>
    <row r="15" spans="1:8" ht="11.25">
      <c r="A15" s="9">
        <v>12</v>
      </c>
      <c r="B15" s="23" t="s">
        <v>28</v>
      </c>
      <c r="C15" s="25"/>
      <c r="D15" s="13"/>
      <c r="E15" s="10"/>
      <c r="F15" s="10"/>
      <c r="G15" s="11"/>
      <c r="H15" s="14"/>
    </row>
    <row r="16" spans="1:8" ht="11.25">
      <c r="A16" s="9">
        <v>13</v>
      </c>
      <c r="B16" s="23" t="s">
        <v>30</v>
      </c>
      <c r="C16" s="23" t="s">
        <v>26</v>
      </c>
      <c r="D16" s="11"/>
      <c r="E16" s="10"/>
      <c r="F16" s="10"/>
      <c r="G16" s="11"/>
      <c r="H16" s="14"/>
    </row>
    <row r="17" spans="1:8" ht="11.25">
      <c r="A17" s="9">
        <v>14</v>
      </c>
      <c r="B17" s="23" t="s">
        <v>32</v>
      </c>
      <c r="C17" s="25"/>
      <c r="D17" s="13"/>
      <c r="E17" s="10"/>
      <c r="F17" s="11"/>
      <c r="G17" s="11"/>
      <c r="H17" s="12"/>
    </row>
    <row r="18" spans="1:4" ht="11.25">
      <c r="A18" s="10">
        <v>15</v>
      </c>
      <c r="B18" s="23" t="s">
        <v>6</v>
      </c>
      <c r="C18" s="25"/>
      <c r="D18" s="14"/>
    </row>
    <row r="19" spans="1:4" ht="11.25">
      <c r="A19" s="10">
        <v>16</v>
      </c>
      <c r="B19" s="23" t="s">
        <v>8</v>
      </c>
      <c r="C19" s="23">
        <v>10000</v>
      </c>
      <c r="D19" s="12"/>
    </row>
    <row r="20" spans="1:4" ht="11.25">
      <c r="A20" s="10">
        <v>17</v>
      </c>
      <c r="B20" s="23" t="s">
        <v>10</v>
      </c>
      <c r="C20" s="24">
        <v>10000</v>
      </c>
      <c r="D20" s="12"/>
    </row>
    <row r="21" spans="1:4" ht="11.25">
      <c r="A21" s="10">
        <v>18</v>
      </c>
      <c r="B21" s="23" t="s">
        <v>103</v>
      </c>
      <c r="C21" s="24">
        <v>10000</v>
      </c>
      <c r="D21" s="12"/>
    </row>
    <row r="22" spans="1:4" ht="11.25">
      <c r="A22" s="10">
        <v>19</v>
      </c>
      <c r="B22" s="23" t="s">
        <v>14</v>
      </c>
      <c r="C22" s="24">
        <v>20000</v>
      </c>
      <c r="D22" s="12"/>
    </row>
    <row r="23" spans="1:4" ht="11.25">
      <c r="A23" s="10">
        <v>20</v>
      </c>
      <c r="B23" s="23" t="s">
        <v>16</v>
      </c>
      <c r="C23" s="24">
        <v>20000</v>
      </c>
      <c r="D23" s="12"/>
    </row>
    <row r="24" spans="1:4" ht="11.25">
      <c r="A24" s="10">
        <v>21</v>
      </c>
      <c r="B24" s="23" t="s">
        <v>18</v>
      </c>
      <c r="C24" s="24">
        <v>10000</v>
      </c>
      <c r="D24" s="12"/>
    </row>
    <row r="25" spans="1:4" ht="11.25">
      <c r="A25" s="10">
        <v>22</v>
      </c>
      <c r="B25" s="23" t="s">
        <v>20</v>
      </c>
      <c r="C25" s="24">
        <v>10000</v>
      </c>
      <c r="D25" s="12"/>
    </row>
    <row r="26" spans="1:4" ht="11.25">
      <c r="A26" s="10">
        <v>23</v>
      </c>
      <c r="B26" s="23" t="s">
        <v>22</v>
      </c>
      <c r="C26" s="24">
        <v>10000</v>
      </c>
      <c r="D26" s="12"/>
    </row>
    <row r="27" spans="1:4" ht="11.25">
      <c r="A27" s="10">
        <v>24</v>
      </c>
      <c r="B27" s="23" t="s">
        <v>24</v>
      </c>
      <c r="C27" s="24">
        <v>10000</v>
      </c>
      <c r="D27" s="12"/>
    </row>
    <row r="28" spans="1:4" ht="11.25">
      <c r="A28" s="10">
        <v>25</v>
      </c>
      <c r="B28" s="23" t="s">
        <v>27</v>
      </c>
      <c r="C28" s="25"/>
      <c r="D28" s="14"/>
    </row>
    <row r="29" spans="1:4" ht="11.25">
      <c r="A29" s="10">
        <v>26</v>
      </c>
      <c r="B29" s="23" t="s">
        <v>29</v>
      </c>
      <c r="C29" s="25"/>
      <c r="D29" s="14"/>
    </row>
    <row r="30" spans="1:4" ht="11.25">
      <c r="A30" s="10">
        <v>27</v>
      </c>
      <c r="B30" s="23" t="s">
        <v>31</v>
      </c>
      <c r="C30" s="25"/>
      <c r="D30" s="14"/>
    </row>
    <row r="31" spans="1:4" ht="11.25">
      <c r="A31" s="10">
        <v>28</v>
      </c>
      <c r="B31" s="25"/>
      <c r="C31" s="25"/>
      <c r="D31" s="12"/>
    </row>
    <row r="32" spans="1:8" ht="11.25">
      <c r="A32" s="30" t="s">
        <v>39</v>
      </c>
      <c r="B32" s="31"/>
      <c r="C32" s="31"/>
      <c r="D32" s="31"/>
      <c r="E32" s="31"/>
      <c r="F32" s="31"/>
      <c r="G32" s="31"/>
      <c r="H32" s="32"/>
    </row>
    <row r="33" spans="1:8" ht="11.25">
      <c r="A33" s="33" t="s">
        <v>139</v>
      </c>
      <c r="B33" s="34"/>
      <c r="C33" s="34"/>
      <c r="D33" s="34"/>
      <c r="E33" s="34"/>
      <c r="F33" s="34"/>
      <c r="G33" s="34"/>
      <c r="H33" s="35"/>
    </row>
    <row r="34" spans="1:8" ht="11.25">
      <c r="A34" s="33" t="s">
        <v>140</v>
      </c>
      <c r="B34" s="34"/>
      <c r="C34" s="34"/>
      <c r="D34" s="34"/>
      <c r="E34" s="34"/>
      <c r="F34" s="34"/>
      <c r="G34" s="34"/>
      <c r="H34" s="35"/>
    </row>
    <row r="35" spans="1:8" ht="11.25">
      <c r="A35" s="39" t="s">
        <v>40</v>
      </c>
      <c r="B35" s="40"/>
      <c r="C35" s="40"/>
      <c r="D35" s="40"/>
      <c r="E35" s="40"/>
      <c r="F35" s="40"/>
      <c r="G35" s="40"/>
      <c r="H35" s="41"/>
    </row>
    <row r="36" spans="1:8" ht="12" thickBot="1">
      <c r="A36" s="26" t="s">
        <v>41</v>
      </c>
      <c r="B36" s="27"/>
      <c r="C36" s="27"/>
      <c r="D36" s="27"/>
      <c r="E36" s="27"/>
      <c r="F36" s="27"/>
      <c r="G36" s="27"/>
      <c r="H36" s="28"/>
    </row>
  </sheetData>
  <mergeCells count="6">
    <mergeCell ref="A35:H35"/>
    <mergeCell ref="A36:H36"/>
    <mergeCell ref="A2:H2"/>
    <mergeCell ref="A32:H32"/>
    <mergeCell ref="A33:H33"/>
    <mergeCell ref="A34:H3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2:H37"/>
  <sheetViews>
    <sheetView workbookViewId="0" topLeftCell="A10">
      <selection activeCell="F5" sqref="F5"/>
    </sheetView>
  </sheetViews>
  <sheetFormatPr defaultColWidth="8.88671875" defaultRowHeight="13.5"/>
  <cols>
    <col min="1" max="16384" width="8.88671875" style="5" customWidth="1"/>
  </cols>
  <sheetData>
    <row r="1" ht="12" thickBot="1"/>
    <row r="2" spans="1:8" ht="20.25" customHeight="1">
      <c r="A2" s="6" t="s">
        <v>42</v>
      </c>
      <c r="B2" s="7"/>
      <c r="C2" s="7"/>
      <c r="D2" s="7"/>
      <c r="E2" s="7"/>
      <c r="F2" s="7"/>
      <c r="G2" s="7"/>
      <c r="H2" s="8"/>
    </row>
    <row r="3" spans="1:8" ht="11.25">
      <c r="A3" s="9" t="s">
        <v>1</v>
      </c>
      <c r="B3" s="10" t="s">
        <v>2</v>
      </c>
      <c r="C3" s="10" t="s">
        <v>3</v>
      </c>
      <c r="D3" s="11"/>
      <c r="E3" s="10"/>
      <c r="F3" s="10"/>
      <c r="G3" s="10"/>
      <c r="H3" s="12"/>
    </row>
    <row r="4" spans="1:8" ht="11.25">
      <c r="A4" s="9">
        <v>1</v>
      </c>
      <c r="B4" s="23" t="s">
        <v>104</v>
      </c>
      <c r="C4" s="24">
        <v>10000</v>
      </c>
      <c r="D4" s="11"/>
      <c r="E4" s="10"/>
      <c r="F4" s="10"/>
      <c r="G4" s="11"/>
      <c r="H4" s="14"/>
    </row>
    <row r="5" spans="1:8" ht="11.25">
      <c r="A5" s="9">
        <v>2</v>
      </c>
      <c r="B5" s="23" t="s">
        <v>7</v>
      </c>
      <c r="C5" s="25"/>
      <c r="D5" s="13"/>
      <c r="E5" s="10"/>
      <c r="F5" s="10"/>
      <c r="G5" s="13"/>
      <c r="H5" s="12"/>
    </row>
    <row r="6" spans="1:8" ht="11.25">
      <c r="A6" s="9">
        <v>3</v>
      </c>
      <c r="B6" s="23" t="s">
        <v>9</v>
      </c>
      <c r="C6" s="24">
        <v>10000</v>
      </c>
      <c r="D6" s="11"/>
      <c r="E6" s="10"/>
      <c r="F6" s="10"/>
      <c r="G6" s="13"/>
      <c r="H6" s="12"/>
    </row>
    <row r="7" spans="1:8" ht="11.25">
      <c r="A7" s="9">
        <v>4</v>
      </c>
      <c r="B7" s="23" t="s">
        <v>11</v>
      </c>
      <c r="C7" s="24">
        <v>60000</v>
      </c>
      <c r="D7" s="11"/>
      <c r="E7" s="10"/>
      <c r="F7" s="10"/>
      <c r="G7" s="13"/>
      <c r="H7" s="12"/>
    </row>
    <row r="8" spans="1:8" ht="11.25">
      <c r="A8" s="9">
        <v>5</v>
      </c>
      <c r="B8" s="23" t="s">
        <v>13</v>
      </c>
      <c r="C8" s="25"/>
      <c r="D8" s="13"/>
      <c r="E8" s="10"/>
      <c r="F8" s="10"/>
      <c r="G8" s="13"/>
      <c r="H8" s="12"/>
    </row>
    <row r="9" spans="1:8" ht="11.25">
      <c r="A9" s="9">
        <v>6</v>
      </c>
      <c r="B9" s="23" t="s">
        <v>15</v>
      </c>
      <c r="C9" s="24">
        <v>50000</v>
      </c>
      <c r="D9" s="11"/>
      <c r="E9" s="10"/>
      <c r="F9" s="10"/>
      <c r="G9" s="13"/>
      <c r="H9" s="12"/>
    </row>
    <row r="10" spans="1:8" ht="11.25">
      <c r="A10" s="9">
        <v>7</v>
      </c>
      <c r="B10" s="23" t="s">
        <v>17</v>
      </c>
      <c r="C10" s="24">
        <v>10000</v>
      </c>
      <c r="D10" s="11"/>
      <c r="E10" s="10"/>
      <c r="F10" s="10"/>
      <c r="G10" s="13"/>
      <c r="H10" s="12"/>
    </row>
    <row r="11" spans="1:8" ht="11.25">
      <c r="A11" s="9">
        <v>8</v>
      </c>
      <c r="B11" s="23" t="s">
        <v>19</v>
      </c>
      <c r="C11" s="24">
        <v>10000</v>
      </c>
      <c r="D11" s="11"/>
      <c r="E11" s="10"/>
      <c r="F11" s="10"/>
      <c r="G11" s="10"/>
      <c r="H11" s="12"/>
    </row>
    <row r="12" spans="1:8" ht="11.25">
      <c r="A12" s="9">
        <v>9</v>
      </c>
      <c r="B12" s="23" t="s">
        <v>21</v>
      </c>
      <c r="C12" s="24">
        <v>20000</v>
      </c>
      <c r="D12" s="11"/>
      <c r="E12" s="10"/>
      <c r="F12" s="10"/>
      <c r="G12" s="13"/>
      <c r="H12" s="12"/>
    </row>
    <row r="13" spans="1:8" ht="11.25">
      <c r="A13" s="9">
        <v>10</v>
      </c>
      <c r="B13" s="23" t="s">
        <v>23</v>
      </c>
      <c r="C13" s="25"/>
      <c r="D13" s="13"/>
      <c r="E13" s="10"/>
      <c r="F13" s="10"/>
      <c r="G13" s="10"/>
      <c r="H13" s="12"/>
    </row>
    <row r="14" spans="1:8" ht="11.25">
      <c r="A14" s="9">
        <v>11</v>
      </c>
      <c r="B14" s="23" t="s">
        <v>25</v>
      </c>
      <c r="C14" s="25"/>
      <c r="D14" s="13"/>
      <c r="E14" s="10"/>
      <c r="F14" s="10"/>
      <c r="G14" s="13"/>
      <c r="H14" s="12"/>
    </row>
    <row r="15" spans="1:8" ht="11.25">
      <c r="A15" s="9">
        <v>12</v>
      </c>
      <c r="B15" s="23" t="s">
        <v>28</v>
      </c>
      <c r="C15" s="25"/>
      <c r="D15" s="13"/>
      <c r="E15" s="10"/>
      <c r="F15" s="10"/>
      <c r="G15" s="13"/>
      <c r="H15" s="12"/>
    </row>
    <row r="16" spans="1:8" ht="11.25">
      <c r="A16" s="9">
        <v>13</v>
      </c>
      <c r="B16" s="23" t="s">
        <v>30</v>
      </c>
      <c r="C16" s="23">
        <f>20000+10000</f>
        <v>30000</v>
      </c>
      <c r="D16" s="11"/>
      <c r="E16" s="10"/>
      <c r="F16" s="10"/>
      <c r="G16" s="10"/>
      <c r="H16" s="14"/>
    </row>
    <row r="17" spans="1:8" ht="11.25">
      <c r="A17" s="9">
        <v>14</v>
      </c>
      <c r="B17" s="23" t="s">
        <v>32</v>
      </c>
      <c r="C17" s="25"/>
      <c r="D17" s="13"/>
      <c r="E17" s="10"/>
      <c r="F17" s="10"/>
      <c r="G17" s="11"/>
      <c r="H17" s="29"/>
    </row>
    <row r="18" spans="1:4" ht="11.25">
      <c r="A18" s="10">
        <v>15</v>
      </c>
      <c r="B18" s="23" t="s">
        <v>6</v>
      </c>
      <c r="C18" s="25"/>
      <c r="D18" s="14"/>
    </row>
    <row r="19" spans="1:4" ht="11.25">
      <c r="A19" s="10">
        <v>16</v>
      </c>
      <c r="B19" s="23" t="s">
        <v>8</v>
      </c>
      <c r="C19" s="24">
        <v>30000</v>
      </c>
      <c r="D19" s="12"/>
    </row>
    <row r="20" spans="1:4" ht="11.25">
      <c r="A20" s="10">
        <v>17</v>
      </c>
      <c r="B20" s="23" t="s">
        <v>10</v>
      </c>
      <c r="C20" s="24">
        <v>10000</v>
      </c>
      <c r="D20" s="12"/>
    </row>
    <row r="21" spans="1:4" ht="11.25">
      <c r="A21" s="10">
        <v>18</v>
      </c>
      <c r="B21" s="23" t="s">
        <v>103</v>
      </c>
      <c r="C21" s="24">
        <v>10000</v>
      </c>
      <c r="D21" s="12"/>
    </row>
    <row r="22" spans="1:4" ht="11.25">
      <c r="A22" s="10">
        <v>19</v>
      </c>
      <c r="B22" s="23" t="s">
        <v>14</v>
      </c>
      <c r="C22" s="24">
        <v>10000</v>
      </c>
      <c r="D22" s="12"/>
    </row>
    <row r="23" spans="1:4" ht="11.25">
      <c r="A23" s="10">
        <v>20</v>
      </c>
      <c r="B23" s="23" t="s">
        <v>16</v>
      </c>
      <c r="C23" s="24">
        <v>10000</v>
      </c>
      <c r="D23" s="12"/>
    </row>
    <row r="24" spans="1:4" ht="11.25">
      <c r="A24" s="10">
        <v>21</v>
      </c>
      <c r="B24" s="23" t="s">
        <v>18</v>
      </c>
      <c r="C24" s="24">
        <v>10000</v>
      </c>
      <c r="D24" s="12"/>
    </row>
    <row r="25" spans="1:4" ht="11.25">
      <c r="A25" s="10">
        <v>22</v>
      </c>
      <c r="B25" s="23" t="s">
        <v>20</v>
      </c>
      <c r="C25" s="23">
        <v>10000</v>
      </c>
      <c r="D25" s="12"/>
    </row>
    <row r="26" spans="1:4" ht="11.25">
      <c r="A26" s="10">
        <v>23</v>
      </c>
      <c r="B26" s="23" t="s">
        <v>22</v>
      </c>
      <c r="C26" s="24">
        <v>10000</v>
      </c>
      <c r="D26" s="12"/>
    </row>
    <row r="27" spans="1:4" ht="11.25">
      <c r="A27" s="10">
        <v>24</v>
      </c>
      <c r="B27" s="23" t="s">
        <v>24</v>
      </c>
      <c r="C27" s="23">
        <v>10000</v>
      </c>
      <c r="D27" s="12"/>
    </row>
    <row r="28" spans="1:4" ht="11.25">
      <c r="A28" s="10">
        <v>25</v>
      </c>
      <c r="B28" s="23" t="s">
        <v>27</v>
      </c>
      <c r="C28" s="24">
        <v>10000</v>
      </c>
      <c r="D28" s="12"/>
    </row>
    <row r="29" spans="1:4" ht="11.25">
      <c r="A29" s="10">
        <v>26</v>
      </c>
      <c r="B29" s="23" t="s">
        <v>29</v>
      </c>
      <c r="C29" s="24">
        <v>20000</v>
      </c>
      <c r="D29" s="12"/>
    </row>
    <row r="30" spans="1:4" ht="11.25">
      <c r="A30" s="10">
        <v>27</v>
      </c>
      <c r="B30" s="23" t="s">
        <v>31</v>
      </c>
      <c r="C30" s="23"/>
      <c r="D30" s="14"/>
    </row>
    <row r="31" spans="1:4" ht="11.25">
      <c r="A31" s="10">
        <v>28</v>
      </c>
      <c r="B31" s="23"/>
      <c r="C31" s="25"/>
      <c r="D31" s="29"/>
    </row>
    <row r="32" spans="1:8" ht="11.25">
      <c r="A32" s="30"/>
      <c r="B32" s="31"/>
      <c r="C32" s="31"/>
      <c r="D32" s="31"/>
      <c r="E32" s="31"/>
      <c r="F32" s="31"/>
      <c r="G32" s="31"/>
      <c r="H32" s="32"/>
    </row>
    <row r="33" spans="1:8" ht="11.25">
      <c r="A33" s="33" t="s">
        <v>43</v>
      </c>
      <c r="B33" s="34"/>
      <c r="C33" s="34"/>
      <c r="D33" s="34"/>
      <c r="E33" s="34"/>
      <c r="F33" s="34"/>
      <c r="G33" s="34"/>
      <c r="H33" s="35"/>
    </row>
    <row r="34" spans="1:8" ht="11.25">
      <c r="A34" s="33"/>
      <c r="B34" s="34"/>
      <c r="C34" s="34"/>
      <c r="D34" s="34"/>
      <c r="E34" s="34"/>
      <c r="F34" s="34"/>
      <c r="G34" s="34"/>
      <c r="H34" s="35"/>
    </row>
    <row r="35" spans="1:8" ht="11.25">
      <c r="A35" s="33" t="s">
        <v>44</v>
      </c>
      <c r="B35" s="34"/>
      <c r="C35" s="34"/>
      <c r="D35" s="34"/>
      <c r="E35" s="34"/>
      <c r="F35" s="34"/>
      <c r="G35" s="34"/>
      <c r="H35" s="35"/>
    </row>
    <row r="36" spans="1:8" ht="11.25">
      <c r="A36" s="33"/>
      <c r="B36" s="34"/>
      <c r="C36" s="34"/>
      <c r="D36" s="34"/>
      <c r="E36" s="34"/>
      <c r="F36" s="34"/>
      <c r="G36" s="34"/>
      <c r="H36" s="35"/>
    </row>
    <row r="37" spans="1:8" ht="12" thickBot="1">
      <c r="A37" s="42" t="s">
        <v>45</v>
      </c>
      <c r="B37" s="43"/>
      <c r="C37" s="43"/>
      <c r="D37" s="43"/>
      <c r="E37" s="43"/>
      <c r="F37" s="43"/>
      <c r="G37" s="43"/>
      <c r="H37" s="44"/>
    </row>
  </sheetData>
  <mergeCells count="7">
    <mergeCell ref="A35:H35"/>
    <mergeCell ref="A36:H36"/>
    <mergeCell ref="A37:H37"/>
    <mergeCell ref="A2:H2"/>
    <mergeCell ref="A32:H32"/>
    <mergeCell ref="A33:H33"/>
    <mergeCell ref="A34:H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Very Infortant Person</dc:creator>
  <cp:keywords/>
  <dc:description/>
  <cp:lastModifiedBy>Very Infortant Person</cp:lastModifiedBy>
  <cp:lastPrinted>2010-12-13T04:59:11Z</cp:lastPrinted>
  <dcterms:created xsi:type="dcterms:W3CDTF">2010-12-13T03:09:12Z</dcterms:created>
  <dcterms:modified xsi:type="dcterms:W3CDTF">2010-12-13T05:03:32Z</dcterms:modified>
  <cp:category/>
  <cp:version/>
  <cp:contentType/>
  <cp:contentStatus/>
</cp:coreProperties>
</file>